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heidi\Desktop\"/>
    </mc:Choice>
  </mc:AlternateContent>
  <bookViews>
    <workbookView xWindow="0" yWindow="0" windowWidth="24000" windowHeight="9732" tabRatio="914"/>
  </bookViews>
  <sheets>
    <sheet name="Ohje" sheetId="6" r:id="rId1"/>
    <sheet name="Tuoteryhmät ja liikkeet" sheetId="3" r:id="rId2"/>
    <sheet name="Sijainnit liikkeittäin" sheetId="7" r:id="rId3"/>
    <sheet name="Resepti- ja ostoslista" sheetId="1" r:id="rId4"/>
    <sheet name="Ostokset järjestyksessä" sheetId="5" r:id="rId5"/>
    <sheet name="Info" sheetId="4" r:id="rId6"/>
  </sheets>
  <definedNames>
    <definedName name="Liikelista">Liiketaulu[Liikkeet]</definedName>
    <definedName name="Ostovaihtoehtolista">Ostovaihtoehtotaulu[Ostovaihtoehdot]</definedName>
    <definedName name="Tuoteryhmälista">Tuoteryhmätaulu[Tuoteryhmät]</definedName>
  </definedNames>
  <calcPr calcId="152511"/>
  <pivotCaches>
    <pivotCache cacheId="35" r:id="rId7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7" l="1"/>
  <c r="G27" i="7"/>
  <c r="H27" i="7"/>
  <c r="C18" i="7"/>
  <c r="G18" i="7"/>
  <c r="H18" i="7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O25" i="1"/>
  <c r="O26" i="1"/>
  <c r="O27" i="1"/>
  <c r="O28" i="1"/>
  <c r="C39" i="7"/>
  <c r="G39" i="7"/>
  <c r="H39" i="7"/>
  <c r="C19" i="7"/>
  <c r="G19" i="7"/>
  <c r="H19" i="7"/>
  <c r="C45" i="7"/>
  <c r="G45" i="7"/>
  <c r="H45" i="7"/>
  <c r="I28" i="1"/>
  <c r="L28" i="1"/>
  <c r="C20" i="7"/>
  <c r="C11" i="7"/>
  <c r="C12" i="7"/>
  <c r="C13" i="7"/>
  <c r="G20" i="7"/>
  <c r="H20" i="7"/>
  <c r="G11" i="7"/>
  <c r="H11" i="7"/>
  <c r="G12" i="7"/>
  <c r="H12" i="7"/>
  <c r="G13" i="7"/>
  <c r="H13" i="7"/>
  <c r="C14" i="7"/>
  <c r="G14" i="7"/>
  <c r="H14" i="7"/>
  <c r="C16" i="7"/>
  <c r="G16" i="7"/>
  <c r="H16" i="7"/>
  <c r="C15" i="7"/>
  <c r="G15" i="7"/>
  <c r="H15" i="7"/>
  <c r="C23" i="7"/>
  <c r="G23" i="7"/>
  <c r="H23" i="7"/>
  <c r="C24" i="7"/>
  <c r="G24" i="7"/>
  <c r="H24" i="7"/>
  <c r="C21" i="7"/>
  <c r="G21" i="7"/>
  <c r="H21" i="7"/>
  <c r="C17" i="7"/>
  <c r="G17" i="7"/>
  <c r="H17" i="7"/>
  <c r="C26" i="7"/>
  <c r="G26" i="7"/>
  <c r="H26" i="7"/>
  <c r="C22" i="7"/>
  <c r="G22" i="7"/>
  <c r="H22" i="7"/>
  <c r="C25" i="7"/>
  <c r="G25" i="7"/>
  <c r="H25" i="7"/>
  <c r="C35" i="7"/>
  <c r="G35" i="7"/>
  <c r="H35" i="7"/>
  <c r="C28" i="7"/>
  <c r="G28" i="7"/>
  <c r="H28" i="7"/>
  <c r="C29" i="7"/>
  <c r="G29" i="7"/>
  <c r="H29" i="7"/>
  <c r="C30" i="7"/>
  <c r="G30" i="7"/>
  <c r="H30" i="7"/>
  <c r="C31" i="7"/>
  <c r="G31" i="7"/>
  <c r="H31" i="7"/>
  <c r="C32" i="7"/>
  <c r="G32" i="7"/>
  <c r="H32" i="7"/>
  <c r="C36" i="7"/>
  <c r="G36" i="7"/>
  <c r="H36" i="7"/>
  <c r="C33" i="7"/>
  <c r="G33" i="7"/>
  <c r="H33" i="7"/>
  <c r="C42" i="7"/>
  <c r="G42" i="7"/>
  <c r="H42" i="7"/>
  <c r="C37" i="7"/>
  <c r="G37" i="7"/>
  <c r="H37" i="7"/>
  <c r="C40" i="7"/>
  <c r="G40" i="7"/>
  <c r="H40" i="7"/>
  <c r="C38" i="7"/>
  <c r="G38" i="7"/>
  <c r="H38" i="7"/>
  <c r="C43" i="7"/>
  <c r="G43" i="7"/>
  <c r="H43" i="7"/>
  <c r="C41" i="7"/>
  <c r="G41" i="7"/>
  <c r="H41" i="7"/>
  <c r="C44" i="7"/>
  <c r="G44" i="7"/>
  <c r="H44" i="7"/>
  <c r="C34" i="7"/>
  <c r="G34" i="7"/>
  <c r="H34" i="7"/>
  <c r="C46" i="7"/>
  <c r="G46" i="7"/>
  <c r="H46" i="7"/>
  <c r="C47" i="7"/>
  <c r="G47" i="7"/>
  <c r="H47" i="7"/>
  <c r="I27" i="1"/>
  <c r="L27" i="1"/>
  <c r="L13" i="1"/>
  <c r="O13" i="1"/>
  <c r="L14" i="1"/>
  <c r="O14" i="1"/>
  <c r="L15" i="1"/>
  <c r="O15" i="1" s="1"/>
  <c r="L16" i="1"/>
  <c r="O16" i="1" s="1"/>
  <c r="L17" i="1"/>
  <c r="O17" i="1" s="1"/>
  <c r="L18" i="1"/>
  <c r="O18" i="1" s="1"/>
  <c r="M18" i="1" s="1"/>
  <c r="N18" i="1" s="1"/>
  <c r="L19" i="1"/>
  <c r="O19" i="1"/>
  <c r="L20" i="1"/>
  <c r="O20" i="1" s="1"/>
  <c r="L21" i="1"/>
  <c r="O21" i="1"/>
  <c r="L22" i="1"/>
  <c r="O22" i="1" s="1"/>
  <c r="L23" i="1"/>
  <c r="O23" i="1" s="1"/>
  <c r="L24" i="1"/>
  <c r="O24" i="1"/>
  <c r="L25" i="1"/>
  <c r="L26" i="1"/>
  <c r="I26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H11" i="1" l="1"/>
  <c r="M26" i="1"/>
  <c r="N26" i="1" s="1"/>
  <c r="M21" i="1"/>
  <c r="N21" i="1" s="1"/>
  <c r="M19" i="1"/>
  <c r="N19" i="1" s="1"/>
  <c r="M16" i="1"/>
  <c r="N16" i="1" s="1"/>
  <c r="M17" i="1"/>
  <c r="N17" i="1" s="1"/>
  <c r="M13" i="1"/>
  <c r="N13" i="1" s="1"/>
  <c r="M27" i="1"/>
  <c r="N27" i="1" s="1"/>
  <c r="M25" i="1"/>
  <c r="N25" i="1" s="1"/>
  <c r="M15" i="1"/>
  <c r="N15" i="1" s="1"/>
  <c r="M23" i="1"/>
  <c r="N23" i="1" s="1"/>
  <c r="M28" i="1"/>
  <c r="N28" i="1" s="1"/>
  <c r="M22" i="1"/>
  <c r="N22" i="1" s="1"/>
  <c r="M14" i="1"/>
  <c r="N14" i="1" s="1"/>
  <c r="M24" i="1"/>
  <c r="N24" i="1" s="1"/>
  <c r="M20" i="1"/>
  <c r="N20" i="1" s="1"/>
  <c r="N11" i="1" l="1"/>
</calcChain>
</file>

<file path=xl/sharedStrings.xml><?xml version="1.0" encoding="utf-8"?>
<sst xmlns="http://schemas.openxmlformats.org/spreadsheetml/2006/main" count="306" uniqueCount="134">
  <si>
    <t>Idea</t>
  </si>
  <si>
    <t>Ostokset keräysjärjestyksessä</t>
  </si>
  <si>
    <t>Laadit tämän työkirjan avulla ostoslistoja, joissa ostokset on lajiteltu siihen järjestykseen, miten haluat kerätä ostoksesi tutuissa liikkeissä.</t>
  </si>
  <si>
    <t>Voit syöttää jokaisen ostoslistan erikseen - tai kerätä luetteloon valmiita tuotteita tai reseptejä ja valita niiden joukosta ostettavat tuotteet.</t>
  </si>
  <si>
    <t>Tuoteryhmät ja liikkeet</t>
  </si>
  <si>
    <t>}</t>
  </si>
  <si>
    <r>
      <t xml:space="preserve">Aloita ostoslistan käyttö syöttämällä </t>
    </r>
    <r>
      <rPr>
        <b/>
        <sz val="11"/>
        <color theme="9"/>
        <rFont val="Calibri"/>
        <family val="2"/>
        <scheme val="minor"/>
      </rPr>
      <t xml:space="preserve">Tuoteryhmät ja liikkeet </t>
    </r>
    <r>
      <rPr>
        <sz val="11"/>
        <color theme="1"/>
        <rFont val="Calibri"/>
        <family val="2"/>
        <scheme val="minor"/>
      </rPr>
      <t>-taulukon luetteloihin haluamasi perustiedot.</t>
    </r>
  </si>
  <si>
    <t>Sitä helpompaa tietojen ylläpito on, mitä karkeammalla tasolla ryhmittelet tuotteet.</t>
  </si>
  <si>
    <t>Suunnittele tuoteryhmien ja liikkeiden nimet sellaisiksi ettei sinun tarvitse muuttaa niitä myöhemmin.</t>
  </si>
  <si>
    <t>Jos muutat tuoteryhmien tai liikkeiden nimiä jälkeenpäin, joudut muokkaamaan tietoja myös sijainti- ja ostoslistallasi!</t>
  </si>
  <si>
    <t>Sijainnit liikkeittäin</t>
  </si>
  <si>
    <r>
      <t xml:space="preserve">Syötä </t>
    </r>
    <r>
      <rPr>
        <b/>
        <sz val="11"/>
        <color theme="4"/>
        <rFont val="Calibri"/>
        <family val="2"/>
        <scheme val="minor"/>
      </rPr>
      <t>Sijainnit liikkeittäin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-listaan kunkin tuoteryhmän sijainti kussakin liikkeessä.</t>
    </r>
  </si>
  <si>
    <r>
      <t xml:space="preserve">Sijainnit pitää ilmoittaa numeroina, jotta lopullinen </t>
    </r>
    <r>
      <rPr>
        <b/>
        <sz val="11"/>
        <color theme="5"/>
        <rFont val="Calibri"/>
        <family val="2"/>
        <scheme val="minor"/>
      </rPr>
      <t>Ostokset järjestyksessä</t>
    </r>
    <r>
      <rPr>
        <sz val="11"/>
        <color theme="1"/>
        <rFont val="Calibri"/>
        <family val="2"/>
        <scheme val="minor"/>
      </rPr>
      <t xml:space="preserve"> -taulukko osaa lajitella tuotteet keräysjärjestykseen.</t>
    </r>
  </si>
  <si>
    <t>Luettelossa on kaavoina muodostetut Häly-sarakkeet, jotka näyttävät punaisen rastin, jos tuoteryhmien tai liikkeiden nimiä</t>
  </si>
  <si>
    <r>
      <t xml:space="preserve">on muutettu </t>
    </r>
    <r>
      <rPr>
        <b/>
        <sz val="11"/>
        <color theme="9"/>
        <rFont val="Calibri"/>
        <family val="2"/>
        <scheme val="minor"/>
      </rPr>
      <t>Perustiedot</t>
    </r>
    <r>
      <rPr>
        <sz val="11"/>
        <color theme="1"/>
        <rFont val="Calibri"/>
        <family val="2"/>
        <scheme val="minor"/>
      </rPr>
      <t>-taulukossa.</t>
    </r>
  </si>
  <si>
    <t>Resepti- ja ostoslista</t>
  </si>
  <si>
    <r>
      <t xml:space="preserve">Syötä </t>
    </r>
    <r>
      <rPr>
        <b/>
        <sz val="11"/>
        <color theme="5"/>
        <rFont val="Calibri"/>
        <family val="2"/>
        <scheme val="minor"/>
      </rPr>
      <t>Resepti- ja ostoslistaan</t>
    </r>
    <r>
      <rPr>
        <sz val="11"/>
        <color theme="1"/>
        <rFont val="Calibri"/>
        <family val="2"/>
        <scheme val="minor"/>
      </rPr>
      <t xml:space="preserve"> joko reseptejä tai pelkkiä hankittavia tuotteita. Tai molempia.</t>
    </r>
  </si>
  <si>
    <t>Voit poistaa Resepti-sarakkeet, jos et käytä niitä. Jos käytät Resepti-saraketta, voit helposti suodattaa raaka-aineet esiin ja laatia ostoslistasi.</t>
  </si>
  <si>
    <t>Syötä ostettava määrä omaan sarakkeeseen tai jätä se tyhjäksi. Lopullisella listalla näytetään sekä ostettava että reseptissa oleva määrä.</t>
  </si>
  <si>
    <r>
      <t xml:space="preserve">Valitse </t>
    </r>
    <r>
      <rPr>
        <b/>
        <sz val="11"/>
        <color theme="5"/>
        <rFont val="Calibri"/>
        <family val="2"/>
        <scheme val="minor"/>
      </rPr>
      <t>Ostatko vaiko etkö osta</t>
    </r>
    <r>
      <rPr>
        <sz val="11"/>
        <color theme="1"/>
        <rFont val="Calibri"/>
        <family val="2"/>
        <scheme val="minor"/>
      </rPr>
      <t xml:space="preserve"> -sarakkeeseen, mitkä tuotteet haluat ostoslistalle. Ostettavat tuotteet erottuvat listalta taustamuotoilun avulla ja voi suodattaa sarakkeen perusteella.</t>
    </r>
  </si>
  <si>
    <r>
      <t>Valitse sekä ensisijainen ostospaikka että halutessasi tuotekohtaisesti poikkeavat ostospaikat. Jos tuoteryhmän sijaintitieto puuttuu, käy lisäämässä tuoteryhmä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>Sijainnit liikkeittäin</t>
    </r>
    <r>
      <rPr>
        <sz val="11"/>
        <color theme="1"/>
        <rFont val="Calibri"/>
        <family val="2"/>
        <scheme val="minor"/>
      </rPr>
      <t xml:space="preserve"> -listalle.</t>
    </r>
  </si>
  <si>
    <t>Ostokset järjestyksessä</t>
  </si>
  <si>
    <r>
      <rPr>
        <b/>
        <sz val="11"/>
        <color theme="6"/>
        <rFont val="Calibri"/>
        <family val="2"/>
        <scheme val="minor"/>
      </rPr>
      <t>Ostokset järjestyksessä</t>
    </r>
    <r>
      <rPr>
        <sz val="11"/>
        <color theme="1"/>
        <rFont val="Calibri"/>
        <family val="2"/>
        <scheme val="minor"/>
      </rPr>
      <t xml:space="preserve"> on toteutettu Pivot-taulukkona, joka sinun pitää päivittää tietojen muuttuessa:</t>
    </r>
  </si>
  <si>
    <r>
      <t>Napsauta taulukon päällä pikavalikko auki ja valitse</t>
    </r>
    <r>
      <rPr>
        <b/>
        <sz val="11"/>
        <color theme="1"/>
        <rFont val="Calibri"/>
        <family val="2"/>
        <scheme val="minor"/>
      </rPr>
      <t xml:space="preserve"> Päivitä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Refresh</t>
    </r>
    <r>
      <rPr>
        <sz val="11"/>
        <color theme="1"/>
        <rFont val="Calibri"/>
        <family val="2"/>
        <scheme val="minor"/>
      </rPr>
      <t xml:space="preserve">). Valitse myös taulukon yläpuolelta, että taulukossa näytetään vain </t>
    </r>
  </si>
  <si>
    <r>
      <t xml:space="preserve">ne tuotteet, jotka olet merkinnyt </t>
    </r>
    <r>
      <rPr>
        <b/>
        <sz val="11"/>
        <color theme="1"/>
        <rFont val="Calibri"/>
        <family val="2"/>
        <scheme val="minor"/>
      </rPr>
      <t>Osta</t>
    </r>
    <r>
      <rPr>
        <sz val="11"/>
        <color theme="1"/>
        <rFont val="Calibri"/>
        <family val="2"/>
        <scheme val="minor"/>
      </rPr>
      <t>-tuotteiksi.</t>
    </r>
  </si>
  <si>
    <t>Info</t>
  </si>
  <si>
    <t>Ostoslista on toteutettu Excel 2013 -versiolla siten, että on huomioitu yhteesopivuus Excel 2010 -versioon.</t>
  </si>
  <si>
    <t xml:space="preserve">Toteutuksessa on käytetty vain ominaisuuksia, joita Excel Web Apps tukee, jotta ostoslistaa voi käyttää </t>
  </si>
  <si>
    <t xml:space="preserve">myös selaimelta. Toteutuksesta saisi tyylikkäämmän hyödyntämällä Excelin tietomallia ja Power Pivotia, </t>
  </si>
  <si>
    <t>mutta silloin menetettäisiin 2010 ja Excel Web Apps -yhteensopivuus.</t>
  </si>
  <si>
    <t>Kaikki kaavasarakkeet on muotoiltu tummanharmaiksi. Taulukoita ei ole suojattu, jotta taulukot voivat kasvaa dynaamisesti.</t>
  </si>
  <si>
    <t>|</t>
  </si>
  <si>
    <t>1 Tuoteryhmät ja liikkeet</t>
  </si>
  <si>
    <t>Ohje</t>
  </si>
  <si>
    <r>
      <t xml:space="preserve">Aloita ostoslistan käyttö syöttämällä </t>
    </r>
    <r>
      <rPr>
        <b/>
        <sz val="11"/>
        <color theme="9"/>
        <rFont val="Calibri"/>
        <family val="2"/>
        <scheme val="minor"/>
      </rPr>
      <t xml:space="preserve">Tuoteryhmät ja liikkeet </t>
    </r>
    <r>
      <rPr>
        <sz val="11"/>
        <color theme="1"/>
        <rFont val="Calibri"/>
        <family val="2"/>
        <scheme val="minor"/>
      </rPr>
      <t>-taulukon luetteloihin haluamasi tuoteryhmät ja liikkeet.</t>
    </r>
  </si>
  <si>
    <t>Suunnittele tuoteryhmien ja liikeiden nimet sellaisiksi ettei sinun tarvitse muuttaa niitä myöhemmin.</t>
  </si>
  <si>
    <t>Voit lajitella luetteloita.</t>
  </si>
  <si>
    <t>Tuoteryhmät</t>
  </si>
  <si>
    <t>Liikkeet</t>
  </si>
  <si>
    <t>Ostovaihtoehdot</t>
  </si>
  <si>
    <t>-</t>
  </si>
  <si>
    <t xml:space="preserve">- </t>
  </si>
  <si>
    <t>Eines</t>
  </si>
  <si>
    <t>Osta</t>
  </si>
  <si>
    <t>Jauho</t>
  </si>
  <si>
    <t>Juomat</t>
  </si>
  <si>
    <t>joudut myös muokkaamaan ostoslistan kaavoja</t>
  </si>
  <si>
    <t>Juustot</t>
  </si>
  <si>
    <t>Kahvi/tee</t>
  </si>
  <si>
    <t>Kala</t>
  </si>
  <si>
    <t>Kananmuna</t>
  </si>
  <si>
    <t>Leikkele</t>
  </si>
  <si>
    <t>Leivät</t>
  </si>
  <si>
    <t>Liha</t>
  </si>
  <si>
    <t>Maitotuote</t>
  </si>
  <si>
    <t>Makeinen</t>
  </si>
  <si>
    <t>Mauste</t>
  </si>
  <si>
    <t>Pasta</t>
  </si>
  <si>
    <t>Säilyke</t>
  </si>
  <si>
    <t>Talous ja wc-paperi</t>
  </si>
  <si>
    <t>Vihannes/kasvis/juures</t>
  </si>
  <si>
    <t>Voi, Margariini</t>
  </si>
  <si>
    <t>2 Sijainnit liikkeittäin</t>
  </si>
  <si>
    <r>
      <t>Sijainnit pitää ilmoittaa numeroina, jotta lopullinen</t>
    </r>
    <r>
      <rPr>
        <sz val="11"/>
        <color theme="6"/>
        <rFont val="Calibri"/>
        <family val="2"/>
        <scheme val="minor"/>
      </rPr>
      <t xml:space="preserve"> </t>
    </r>
    <r>
      <rPr>
        <b/>
        <sz val="11"/>
        <color theme="6"/>
        <rFont val="Calibri"/>
        <family val="2"/>
        <scheme val="minor"/>
      </rPr>
      <t>Ostokset järjestyksessä</t>
    </r>
    <r>
      <rPr>
        <sz val="11"/>
        <color theme="1"/>
        <rFont val="Calibri"/>
        <family val="2"/>
        <scheme val="minor"/>
      </rPr>
      <t xml:space="preserve"> -taulukko osaa lajitella tuotteet keräysjärjestykseen.</t>
    </r>
  </si>
  <si>
    <r>
      <t xml:space="preserve">Luettelossa on kaavoina muodostetut </t>
    </r>
    <r>
      <rPr>
        <b/>
        <sz val="11"/>
        <color theme="1"/>
        <rFont val="Calibri"/>
        <family val="2"/>
        <scheme val="minor"/>
      </rPr>
      <t>Häly</t>
    </r>
    <r>
      <rPr>
        <sz val="11"/>
        <color theme="1"/>
        <rFont val="Calibri"/>
        <family val="2"/>
        <scheme val="minor"/>
      </rPr>
      <t>-sarakkeet, jotka näyttävät punaisen rastin, jos tuoteryhmien tai liikkeiden nimiä</t>
    </r>
  </si>
  <si>
    <t>Tummanharmaissa sarakkeissa on kaavat.</t>
  </si>
  <si>
    <t>Liike</t>
  </si>
  <si>
    <t>Tuoteryhmä</t>
  </si>
  <si>
    <t>Sijainti (järj.nro)</t>
  </si>
  <si>
    <t>Häly
(Liike)</t>
  </si>
  <si>
    <t>Häly
(Tuoteryhmä)</t>
  </si>
  <si>
    <t>3 Resepti- ja ostoslista</t>
  </si>
  <si>
    <t>Jos muutat jälkeenpäin tuoteryhmien nimiä, Häly-sarakkeeseen tulee näkyviin punainen rasti. Vaihda kyseisten rivien tuoteryhmien nimet sallituiksi.</t>
  </si>
  <si>
    <t>Valitse ensisijainen ostospaikka:</t>
  </si>
  <si>
    <t xml:space="preserve"> </t>
  </si>
  <si>
    <t>Resepti</t>
  </si>
  <si>
    <t>Määrä 
(resepti)</t>
  </si>
  <si>
    <t>Määrä 
(ostettava)</t>
  </si>
  <si>
    <t>Yksikkö</t>
  </si>
  <si>
    <t>Tuote</t>
  </si>
  <si>
    <t>Häly
(tuoteryhmä)</t>
  </si>
  <si>
    <t>Ostatko vaiko etkö osta</t>
  </si>
  <si>
    <t>Valitse ostospaikka tuotekohtaisesti</t>
  </si>
  <si>
    <t>Ostospaikka</t>
  </si>
  <si>
    <t>TR sijainti</t>
  </si>
  <si>
    <t>Sijainti puuttuu</t>
  </si>
  <si>
    <t>Liike ja tuoteryhmä (apukaavasarake, voit piilottaa)</t>
  </si>
  <si>
    <t>Mutakakku</t>
  </si>
  <si>
    <t>g</t>
  </si>
  <si>
    <t>Margariini</t>
  </si>
  <si>
    <t>dl</t>
  </si>
  <si>
    <t>Sokeri</t>
  </si>
  <si>
    <t>levy</t>
  </si>
  <si>
    <t>Tumma suklaa</t>
  </si>
  <si>
    <t>kpl</t>
  </si>
  <si>
    <t>Venhäjauho</t>
  </si>
  <si>
    <t>Makaronilaatikko</t>
  </si>
  <si>
    <t>Sipuli</t>
  </si>
  <si>
    <t>pkt</t>
  </si>
  <si>
    <t>ripaus</t>
  </si>
  <si>
    <t>Suola</t>
  </si>
  <si>
    <t>Pippuri</t>
  </si>
  <si>
    <t>Valkopippuri</t>
  </si>
  <si>
    <t>litra</t>
  </si>
  <si>
    <t>Maito</t>
  </si>
  <si>
    <t>Jauheliha</t>
  </si>
  <si>
    <t>tl</t>
  </si>
  <si>
    <t>Taloustarvike</t>
  </si>
  <si>
    <t>Talouspaperi</t>
  </si>
  <si>
    <t>plo</t>
  </si>
  <si>
    <t>Olut</t>
  </si>
  <si>
    <t>4 Ostokset järjestyksessä</t>
  </si>
  <si>
    <t xml:space="preserve">Pivot-taulukossa näytetään myös tuotteet, joille ei ole määritetty liikekohtaista sijaintia. </t>
  </si>
  <si>
    <t xml:space="preserve">Toteutuksessa on käytetty vain sellaisia ominaisuuksia, joita Excel Web Apps tukee, jotta ostoslistaa voi käyttää </t>
  </si>
  <si>
    <t xml:space="preserve">laiteriippumattomasti myös selaimelta. Toteutuksesta saisi tyylikkäämmän hyödyntämällä Excelin tietomallia ja Power Pivotia, </t>
  </si>
  <si>
    <t>mutta silloin menetettäisiin yhteensopivuus edellä mainittuihin.</t>
  </si>
  <si>
    <t>Kaikki kaavasarakkeet on muotoiltu harmaiksi. Taulukoita ei ole suojattu, jotta taulukot voivat kasvaa dynaamisesti.</t>
  </si>
  <si>
    <t>K-Market</t>
  </si>
  <si>
    <t>Lidl Kyläpahanen</t>
  </si>
  <si>
    <t>Lidl Naapurikaupunki</t>
  </si>
  <si>
    <t>S-Market</t>
  </si>
  <si>
    <t>Valintatalo</t>
  </si>
  <si>
    <t>Yksilöllinen nimi
(apukaavasarake, tämän voi piilottaa)</t>
  </si>
  <si>
    <t>Näytetään vain seuraavat tuotteet:</t>
  </si>
  <si>
    <t>eli pivotissa näytetään vain tuotteet, joiden kohdalta on Resepti- ja ostoslistalta valittu vaihtoehto Osta.</t>
  </si>
  <si>
    <t>Määrä (ostettava)</t>
  </si>
  <si>
    <t>Määrä (resepti)</t>
  </si>
  <si>
    <t>Tätä apulistaa ei ole tarkoitus muokata.</t>
  </si>
  <si>
    <t xml:space="preserve">Jos muutat tämän listan vaihtoehtoja, </t>
  </si>
  <si>
    <r>
      <t xml:space="preserve">on muutettu </t>
    </r>
    <r>
      <rPr>
        <b/>
        <sz val="11"/>
        <color theme="9"/>
        <rFont val="Calibri"/>
        <family val="2"/>
        <scheme val="minor"/>
      </rPr>
      <t xml:space="preserve">Tuoteryhmät ja liikkeet </t>
    </r>
    <r>
      <rPr>
        <sz val="11"/>
        <color theme="1"/>
        <rFont val="Calibri"/>
        <family val="2"/>
        <scheme val="minor"/>
      </rPr>
      <t xml:space="preserve">-taulukossa. Sinun pitää muuttaa ne myös tästä taulukosta. </t>
    </r>
  </si>
  <si>
    <t>Huom! Pivot-taulukkoon ei voi kirjoittaa. Tee muutokset resepti- ja ostoslista -taulukkoon.</t>
  </si>
  <si>
    <r>
      <t>Napsauta taulukon päällä pikavalikko auki ja valitse</t>
    </r>
    <r>
      <rPr>
        <b/>
        <sz val="11"/>
        <color theme="1"/>
        <rFont val="Calibri"/>
        <family val="2"/>
        <scheme val="minor"/>
      </rPr>
      <t xml:space="preserve"> Päivitä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Refresh</t>
    </r>
    <r>
      <rPr>
        <sz val="11"/>
        <color theme="1"/>
        <rFont val="Calibri"/>
        <family val="2"/>
        <scheme val="minor"/>
      </rPr>
      <t xml:space="preserve">). Pivot-taulukon suodatusluettelosta on valittu vaihtoehto </t>
    </r>
    <r>
      <rPr>
        <b/>
        <sz val="11"/>
        <color theme="1"/>
        <rFont val="Calibri"/>
        <family val="2"/>
        <scheme val="minor"/>
      </rPr>
      <t>Osta</t>
    </r>
  </si>
  <si>
    <t>Tämä ostoslista liittyy seuraavaan blogijuttuun:</t>
  </si>
  <si>
    <t xml:space="preserve">http://hexcelligent.fi/2014/04/24/excel-nortin-ostoslista/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</si>
</sst>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36"/>
      <color theme="0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theme="6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8"/>
      <name val="Calibri"/>
      <family val="2"/>
      <scheme val="minor"/>
    </font>
    <font>
      <sz val="36"/>
      <color theme="0"/>
      <name val="Wingdings 3"/>
      <family val="1"/>
      <charset val="2"/>
    </font>
    <font>
      <i/>
      <sz val="11"/>
      <color theme="1"/>
      <name val="Calibri"/>
      <family val="2"/>
      <scheme val="minor"/>
    </font>
    <font>
      <sz val="36"/>
      <color theme="2" tint="-0.499984740745262"/>
      <name val="Calibri"/>
      <family val="2"/>
      <scheme val="minor"/>
    </font>
    <font>
      <sz val="36"/>
      <color theme="2" tint="-0.499984740745262"/>
      <name val="Wingdings 3"/>
      <family val="1"/>
      <charset val="2"/>
    </font>
    <font>
      <b/>
      <u/>
      <sz val="12"/>
      <color theme="2" tint="-0.499984740745262"/>
      <name val="Calibri"/>
      <family val="2"/>
      <scheme val="minor"/>
    </font>
    <font>
      <sz val="11"/>
      <color theme="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/>
      <right/>
      <top style="medium">
        <color theme="5"/>
      </top>
      <bottom/>
      <diagonal/>
    </border>
    <border>
      <left style="medium">
        <color theme="5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 style="medium">
        <color theme="5"/>
      </left>
      <right style="medium">
        <color theme="5"/>
      </right>
      <top/>
      <bottom/>
      <diagonal/>
    </border>
    <border>
      <left style="medium">
        <color theme="5"/>
      </left>
      <right style="medium">
        <color theme="5"/>
      </right>
      <top/>
      <bottom style="medium">
        <color theme="5"/>
      </bottom>
      <diagonal/>
    </border>
    <border>
      <left style="medium">
        <color theme="5"/>
      </left>
      <right style="medium">
        <color theme="5"/>
      </right>
      <top style="medium">
        <color theme="0"/>
      </top>
      <bottom/>
      <diagonal/>
    </border>
    <border>
      <left/>
      <right/>
      <top style="medium">
        <color theme="9"/>
      </top>
      <bottom/>
      <diagonal/>
    </border>
    <border>
      <left style="medium">
        <color theme="9"/>
      </left>
      <right style="medium">
        <color theme="9"/>
      </right>
      <top style="medium">
        <color theme="0"/>
      </top>
      <bottom/>
      <diagonal/>
    </border>
    <border>
      <left style="medium">
        <color theme="9"/>
      </left>
      <right style="medium">
        <color theme="9"/>
      </right>
      <top/>
      <bottom/>
      <diagonal/>
    </border>
    <border>
      <left style="medium">
        <color theme="9"/>
      </left>
      <right style="medium">
        <color theme="9"/>
      </right>
      <top/>
      <bottom style="medium">
        <color theme="0"/>
      </bottom>
      <diagonal/>
    </border>
    <border>
      <left style="medium">
        <color theme="9"/>
      </left>
      <right style="medium">
        <color theme="9"/>
      </right>
      <top style="medium">
        <color theme="9"/>
      </top>
      <bottom/>
      <diagonal/>
    </border>
    <border>
      <left style="medium">
        <color theme="9"/>
      </left>
      <right style="medium">
        <color theme="9"/>
      </right>
      <top/>
      <bottom style="medium">
        <color theme="9"/>
      </bottom>
      <diagonal/>
    </border>
    <border>
      <left/>
      <right/>
      <top/>
      <bottom style="medium">
        <color theme="9"/>
      </bottom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 style="medium">
        <color theme="4"/>
      </right>
      <top style="medium">
        <color theme="0"/>
      </top>
      <bottom/>
      <diagonal/>
    </border>
    <border>
      <left style="medium">
        <color theme="4"/>
      </left>
      <right style="medium">
        <color theme="4"/>
      </right>
      <top/>
      <bottom/>
      <diagonal/>
    </border>
    <border>
      <left/>
      <right style="medium">
        <color theme="4"/>
      </right>
      <top style="medium">
        <color theme="0"/>
      </top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theme="7"/>
      </left>
      <right style="medium">
        <color theme="7"/>
      </right>
      <top style="medium">
        <color theme="7"/>
      </top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 style="medium">
        <color theme="6"/>
      </left>
      <right style="medium">
        <color theme="6"/>
      </right>
      <top style="medium">
        <color theme="6"/>
      </top>
      <bottom/>
      <diagonal/>
    </border>
    <border>
      <left style="medium">
        <color theme="6"/>
      </left>
      <right style="medium">
        <color theme="6"/>
      </right>
      <top/>
      <bottom/>
      <diagonal/>
    </border>
    <border>
      <left/>
      <right/>
      <top style="medium">
        <color theme="6"/>
      </top>
      <bottom/>
      <diagonal/>
    </border>
    <border>
      <left style="medium">
        <color theme="7"/>
      </left>
      <right/>
      <top style="medium">
        <color theme="7"/>
      </top>
      <bottom/>
      <diagonal/>
    </border>
    <border>
      <left/>
      <right style="medium">
        <color theme="7"/>
      </right>
      <top style="medium">
        <color theme="7"/>
      </top>
      <bottom/>
      <diagonal/>
    </border>
    <border>
      <left style="medium">
        <color theme="7"/>
      </left>
      <right/>
      <top/>
      <bottom/>
      <diagonal/>
    </border>
    <border>
      <left style="medium">
        <color theme="6"/>
      </left>
      <right style="medium">
        <color theme="6"/>
      </right>
      <top/>
      <bottom style="medium">
        <color theme="6"/>
      </bottom>
      <diagonal/>
    </border>
    <border>
      <left/>
      <right/>
      <top/>
      <bottom style="medium">
        <color theme="6"/>
      </bottom>
      <diagonal/>
    </border>
    <border>
      <left style="medium">
        <color theme="2"/>
      </left>
      <right style="medium">
        <color theme="2"/>
      </right>
      <top style="medium">
        <color theme="2"/>
      </top>
      <bottom/>
      <diagonal/>
    </border>
    <border>
      <left style="medium">
        <color theme="2"/>
      </left>
      <right style="medium">
        <color theme="2"/>
      </right>
      <top/>
      <bottom/>
      <diagonal/>
    </border>
    <border>
      <left style="medium">
        <color theme="2"/>
      </left>
      <right style="medium">
        <color theme="2"/>
      </right>
      <top/>
      <bottom style="medium">
        <color theme="2"/>
      </bottom>
      <diagonal/>
    </border>
    <border>
      <left style="medium">
        <color theme="2"/>
      </left>
      <right/>
      <top style="medium">
        <color theme="2"/>
      </top>
      <bottom/>
      <diagonal/>
    </border>
    <border>
      <left/>
      <right/>
      <top style="medium">
        <color theme="2"/>
      </top>
      <bottom/>
      <diagonal/>
    </border>
    <border>
      <left style="medium">
        <color theme="2"/>
      </left>
      <right/>
      <top/>
      <bottom/>
      <diagonal/>
    </border>
    <border>
      <left style="medium">
        <color theme="2"/>
      </left>
      <right/>
      <top/>
      <bottom style="medium">
        <color theme="2"/>
      </bottom>
      <diagonal/>
    </border>
    <border>
      <left/>
      <right/>
      <top/>
      <bottom style="medium">
        <color theme="2"/>
      </bottom>
      <diagonal/>
    </border>
    <border>
      <left/>
      <right style="medium">
        <color theme="2"/>
      </right>
      <top/>
      <bottom/>
      <diagonal/>
    </border>
    <border>
      <left style="thick">
        <color theme="5"/>
      </left>
      <right style="thick">
        <color theme="5"/>
      </right>
      <top style="thick">
        <color theme="5"/>
      </top>
      <bottom style="thick">
        <color theme="5"/>
      </bottom>
      <diagonal/>
    </border>
    <border>
      <left style="medium">
        <color theme="6"/>
      </left>
      <right/>
      <top/>
      <bottom/>
      <diagonal/>
    </border>
    <border>
      <left style="medium">
        <color theme="6"/>
      </left>
      <right/>
      <top/>
      <bottom style="medium">
        <color theme="6"/>
      </bottom>
      <diagonal/>
    </border>
    <border>
      <left/>
      <right style="medium">
        <color theme="5"/>
      </right>
      <top/>
      <bottom style="medium">
        <color theme="6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02">
    <xf numFmtId="0" fontId="0" fillId="0" borderId="0" xfId="0"/>
    <xf numFmtId="0" fontId="0" fillId="0" borderId="0" xfId="0" applyProtection="1">
      <protection locked="0"/>
    </xf>
    <xf numFmtId="0" fontId="0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0" xfId="0" pivotButton="1"/>
    <xf numFmtId="0" fontId="0" fillId="0" borderId="0" xfId="0" applyBorder="1"/>
    <xf numFmtId="0" fontId="0" fillId="0" borderId="5" xfId="0" applyBorder="1"/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8" borderId="9" xfId="0" applyFont="1" applyFill="1" applyBorder="1" applyAlignment="1">
      <alignment vertical="center"/>
    </xf>
    <xf numFmtId="0" fontId="0" fillId="8" borderId="9" xfId="0" applyFill="1" applyBorder="1"/>
    <xf numFmtId="0" fontId="0" fillId="0" borderId="15" xfId="0" applyBorder="1" applyAlignment="1">
      <alignment vertical="center"/>
    </xf>
    <xf numFmtId="0" fontId="0" fillId="0" borderId="15" xfId="0" applyBorder="1"/>
    <xf numFmtId="0" fontId="1" fillId="3" borderId="16" xfId="0" applyFont="1" applyFill="1" applyBorder="1" applyAlignment="1">
      <alignment vertical="center"/>
    </xf>
    <xf numFmtId="0" fontId="0" fillId="3" borderId="16" xfId="0" applyFill="1" applyBorder="1"/>
    <xf numFmtId="0" fontId="0" fillId="0" borderId="22" xfId="0" applyBorder="1" applyAlignment="1">
      <alignment vertical="center"/>
    </xf>
    <xf numFmtId="0" fontId="0" fillId="0" borderId="22" xfId="0" applyBorder="1"/>
    <xf numFmtId="0" fontId="14" fillId="0" borderId="0" xfId="0" applyFont="1" applyProtection="1">
      <protection locked="0"/>
    </xf>
    <xf numFmtId="0" fontId="0" fillId="0" borderId="0" xfId="0" quotePrefix="1" applyAlignment="1" applyProtection="1">
      <alignment vertical="top" wrapText="1"/>
      <protection locked="0"/>
    </xf>
    <xf numFmtId="0" fontId="0" fillId="0" borderId="0" xfId="0" quotePrefix="1" applyProtection="1">
      <protection locked="0"/>
    </xf>
    <xf numFmtId="0" fontId="0" fillId="7" borderId="28" xfId="0" applyFill="1" applyBorder="1" applyAlignment="1">
      <alignment vertical="center"/>
    </xf>
    <xf numFmtId="0" fontId="4" fillId="7" borderId="29" xfId="0" applyFont="1" applyFill="1" applyBorder="1"/>
    <xf numFmtId="0" fontId="0" fillId="0" borderId="30" xfId="0" applyBorder="1" applyAlignment="1">
      <alignment vertical="center"/>
    </xf>
    <xf numFmtId="0" fontId="4" fillId="2" borderId="1" xfId="1" applyFont="1" applyFill="1" applyBorder="1"/>
    <xf numFmtId="0" fontId="5" fillId="0" borderId="0" xfId="0" applyFont="1" applyProtection="1">
      <protection locked="0"/>
    </xf>
    <xf numFmtId="0" fontId="3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right"/>
      <protection locked="0"/>
    </xf>
    <xf numFmtId="0" fontId="3" fillId="0" borderId="0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5" fillId="0" borderId="0" xfId="0" applyFont="1" applyFill="1" applyProtection="1">
      <protection locked="0"/>
    </xf>
    <xf numFmtId="0" fontId="10" fillId="0" borderId="0" xfId="0" applyFont="1" applyFill="1" applyAlignment="1" applyProtection="1">
      <alignment horizontal="right"/>
      <protection locked="0"/>
    </xf>
    <xf numFmtId="0" fontId="0" fillId="0" borderId="0" xfId="0" applyFill="1" applyBorder="1"/>
    <xf numFmtId="0" fontId="15" fillId="0" borderId="0" xfId="0" applyFont="1" applyFill="1" applyAlignment="1" applyProtection="1">
      <alignment horizontal="right"/>
    </xf>
    <xf numFmtId="0" fontId="6" fillId="0" borderId="3" xfId="0" applyFont="1" applyBorder="1"/>
    <xf numFmtId="0" fontId="12" fillId="0" borderId="0" xfId="1"/>
    <xf numFmtId="0" fontId="12" fillId="0" borderId="0" xfId="1" applyBorder="1" applyAlignment="1">
      <alignment vertical="center"/>
    </xf>
    <xf numFmtId="0" fontId="12" fillId="0" borderId="2" xfId="1" applyBorder="1" applyAlignment="1">
      <alignment vertical="center"/>
    </xf>
    <xf numFmtId="0" fontId="0" fillId="7" borderId="23" xfId="0" applyFill="1" applyBorder="1"/>
    <xf numFmtId="0" fontId="13" fillId="8" borderId="9" xfId="0" applyFont="1" applyFill="1" applyBorder="1"/>
    <xf numFmtId="0" fontId="13" fillId="3" borderId="16" xfId="0" applyFont="1" applyFill="1" applyBorder="1"/>
    <xf numFmtId="0" fontId="13" fillId="2" borderId="1" xfId="1" applyFont="1" applyFill="1" applyBorder="1"/>
    <xf numFmtId="0" fontId="0" fillId="0" borderId="32" xfId="0" applyBorder="1" applyAlignment="1">
      <alignment vertical="center"/>
    </xf>
    <xf numFmtId="0" fontId="13" fillId="4" borderId="27" xfId="1" applyFont="1" applyFill="1" applyBorder="1"/>
    <xf numFmtId="0" fontId="4" fillId="4" borderId="27" xfId="1" applyFont="1" applyFill="1" applyBorder="1"/>
    <xf numFmtId="0" fontId="0" fillId="0" borderId="36" xfId="0" applyBorder="1" applyAlignment="1">
      <alignment vertical="center"/>
    </xf>
    <xf numFmtId="0" fontId="20" fillId="6" borderId="37" xfId="1" applyFont="1" applyFill="1" applyBorder="1"/>
    <xf numFmtId="0" fontId="0" fillId="0" borderId="37" xfId="0" applyBorder="1"/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/>
    <xf numFmtId="0" fontId="12" fillId="0" borderId="0" xfId="1" applyBorder="1"/>
    <xf numFmtId="0" fontId="0" fillId="0" borderId="41" xfId="0" applyBorder="1"/>
    <xf numFmtId="0" fontId="5" fillId="9" borderId="0" xfId="0" applyFont="1" applyFill="1" applyProtection="1"/>
    <xf numFmtId="0" fontId="5" fillId="9" borderId="0" xfId="0" applyNumberFormat="1" applyFont="1" applyFill="1" applyProtection="1"/>
    <xf numFmtId="0" fontId="0" fillId="9" borderId="0" xfId="0" applyFill="1" applyProtection="1"/>
    <xf numFmtId="0" fontId="0" fillId="9" borderId="0" xfId="0" applyNumberFormat="1" applyFill="1" applyProtection="1"/>
    <xf numFmtId="0" fontId="5" fillId="5" borderId="42" xfId="0" applyFont="1" applyFill="1" applyBorder="1" applyProtection="1">
      <protection locked="0"/>
    </xf>
    <xf numFmtId="0" fontId="0" fillId="0" borderId="4" xfId="0" applyFill="1" applyBorder="1"/>
    <xf numFmtId="0" fontId="0" fillId="0" borderId="43" xfId="0" applyBorder="1" applyAlignment="1">
      <alignment vertical="center"/>
    </xf>
    <xf numFmtId="0" fontId="13" fillId="4" borderId="0" xfId="1" applyFont="1" applyFill="1" applyBorder="1"/>
    <xf numFmtId="0" fontId="0" fillId="0" borderId="44" xfId="0" applyBorder="1" applyAlignment="1">
      <alignment vertical="center"/>
    </xf>
    <xf numFmtId="0" fontId="0" fillId="0" borderId="45" xfId="0" applyBorder="1"/>
    <xf numFmtId="0" fontId="0" fillId="0" borderId="32" xfId="0" applyFill="1" applyBorder="1"/>
    <xf numFmtId="0" fontId="6" fillId="0" borderId="0" xfId="0" applyFont="1" applyFill="1" applyProtection="1">
      <protection locked="0"/>
    </xf>
    <xf numFmtId="0" fontId="0" fillId="0" borderId="0" xfId="0" applyNumberFormat="1"/>
    <xf numFmtId="0" fontId="7" fillId="7" borderId="23" xfId="0" applyFont="1" applyFill="1" applyBorder="1" applyAlignment="1">
      <alignment horizontal="center" vertical="center"/>
    </xf>
    <xf numFmtId="0" fontId="7" fillId="7" borderId="24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6" fillId="8" borderId="10" xfId="1" applyFont="1" applyFill="1" applyBorder="1" applyAlignment="1">
      <alignment horizontal="center" vertical="center"/>
    </xf>
    <xf numFmtId="0" fontId="16" fillId="8" borderId="11" xfId="1" applyFont="1" applyFill="1" applyBorder="1" applyAlignment="1">
      <alignment horizontal="center" vertical="center"/>
    </xf>
    <xf numFmtId="0" fontId="16" fillId="8" borderId="12" xfId="1" applyFont="1" applyFill="1" applyBorder="1" applyAlignment="1">
      <alignment horizontal="center" vertical="center"/>
    </xf>
    <xf numFmtId="0" fontId="16" fillId="3" borderId="18" xfId="1" applyFont="1" applyFill="1" applyBorder="1" applyAlignment="1">
      <alignment horizontal="center" vertical="center"/>
    </xf>
    <xf numFmtId="0" fontId="16" fillId="3" borderId="19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6" fillId="2" borderId="6" xfId="1" applyFont="1" applyFill="1" applyBorder="1" applyAlignment="1">
      <alignment horizontal="center" vertical="center"/>
    </xf>
    <xf numFmtId="0" fontId="16" fillId="7" borderId="23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16" fillId="4" borderId="25" xfId="1" applyFont="1" applyFill="1" applyBorder="1" applyAlignment="1">
      <alignment horizontal="center" vertical="center"/>
    </xf>
    <xf numFmtId="0" fontId="16" fillId="4" borderId="26" xfId="1" applyFont="1" applyFill="1" applyBorder="1" applyAlignment="1">
      <alignment horizontal="center" vertical="center"/>
    </xf>
    <xf numFmtId="0" fontId="18" fillId="6" borderId="33" xfId="0" applyFont="1" applyFill="1" applyBorder="1" applyAlignment="1">
      <alignment horizontal="center" vertical="center"/>
    </xf>
    <xf numFmtId="0" fontId="18" fillId="6" borderId="34" xfId="0" applyFont="1" applyFill="1" applyBorder="1" applyAlignment="1">
      <alignment horizontal="center" vertical="center"/>
    </xf>
    <xf numFmtId="0" fontId="18" fillId="6" borderId="35" xfId="0" applyFont="1" applyFill="1" applyBorder="1" applyAlignment="1">
      <alignment horizontal="center" vertical="center"/>
    </xf>
    <xf numFmtId="0" fontId="19" fillId="6" borderId="33" xfId="1" applyFont="1" applyFill="1" applyBorder="1" applyAlignment="1">
      <alignment horizontal="center" vertical="center"/>
    </xf>
    <xf numFmtId="0" fontId="19" fillId="6" borderId="34" xfId="1" applyFont="1" applyFill="1" applyBorder="1" applyAlignment="1">
      <alignment horizontal="center" vertical="center"/>
    </xf>
    <xf numFmtId="0" fontId="19" fillId="6" borderId="35" xfId="1" applyFont="1" applyFill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/>
    </xf>
    <xf numFmtId="0" fontId="7" fillId="8" borderId="11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16" fillId="8" borderId="13" xfId="1" applyFont="1" applyFill="1" applyBorder="1" applyAlignment="1">
      <alignment horizontal="center" vertical="center"/>
    </xf>
    <xf numFmtId="0" fontId="16" fillId="8" borderId="14" xfId="1" applyFont="1" applyFill="1" applyBorder="1" applyAlignment="1">
      <alignment horizontal="center" vertical="center"/>
    </xf>
    <xf numFmtId="0" fontId="16" fillId="3" borderId="20" xfId="1" applyFont="1" applyFill="1" applyBorder="1" applyAlignment="1">
      <alignment horizontal="center" vertical="center"/>
    </xf>
    <xf numFmtId="0" fontId="16" fillId="3" borderId="17" xfId="1" applyFont="1" applyFill="1" applyBorder="1" applyAlignment="1">
      <alignment horizontal="center" vertical="center"/>
    </xf>
    <xf numFmtId="0" fontId="16" fillId="3" borderId="21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/>
    </xf>
    <xf numFmtId="0" fontId="16" fillId="4" borderId="31" xfId="1" applyFont="1" applyFill="1" applyBorder="1" applyAlignment="1">
      <alignment horizontal="center" vertical="center"/>
    </xf>
  </cellXfs>
  <cellStyles count="2">
    <cellStyle name="Hyperlinkki" xfId="1" builtinId="8"/>
    <cellStyle name="Normaali" xfId="0" builtinId="0"/>
  </cellStyles>
  <dxfs count="79">
    <dxf>
      <font>
        <strike val="0"/>
        <color auto="1"/>
      </font>
      <fill>
        <patternFill>
          <bgColor theme="5" tint="0.79998168889431442"/>
        </patternFill>
      </fill>
    </dxf>
    <dxf>
      <font>
        <strike val="0"/>
        <color auto="1"/>
      </font>
      <fill>
        <patternFill>
          <bgColor theme="5" tint="0.79998168889431442"/>
        </patternFill>
      </fill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protection locked="0" hidden="0"/>
    </dxf>
    <dxf>
      <font>
        <color auto="1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alignment horizontal="general" vertical="top" textRotation="0" indent="0" justifyLastLine="0" shrinkToFit="0" readingOrder="0"/>
      <protection locked="0" hidden="0"/>
    </dxf>
    <dxf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protection locked="0" hidden="0"/>
    </dxf>
    <dxf>
      <protection locked="0" hidden="0"/>
    </dxf>
    <dxf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protection locked="1" hidden="0"/>
    </dxf>
    <dxf>
      <protection locked="0" hidden="0"/>
    </dxf>
    <dxf>
      <alignment horizontal="general" vertical="top" textRotation="0" wrapText="1" indent="0" justifyLastLine="0" shrinkToFit="0" readingOrder="0"/>
      <protection locked="0" hidden="0"/>
    </dxf>
    <dxf>
      <protection locked="0" hidden="0"/>
    </dxf>
    <dxf>
      <protection locked="0" hidden="0"/>
    </dxf>
    <dxf>
      <alignment horizontal="general" vertical="top" textRotation="0" wrapText="0" indent="0" justifyLastLine="0" shrinkToFit="0" readingOrder="0"/>
      <protection locked="0" hidden="0"/>
    </dxf>
    <dxf>
      <protection locked="0" hidden="0"/>
    </dxf>
    <dxf>
      <protection locked="0" hidden="0"/>
    </dxf>
    <dxf>
      <alignment horizontal="general" vertical="top" textRotation="0" wrapText="0" indent="0" justifyLastLine="0" shrinkToFit="0" readingOrder="0"/>
      <protection locked="0" hidden="0"/>
    </dxf>
    <dxf>
      <protection locked="0" hidden="0"/>
    </dxf>
    <dxf>
      <protection locked="0" hidden="0"/>
    </dxf>
    <dxf>
      <alignment horizontal="general" vertical="top" textRotation="0" wrapText="0" indent="0" justifyLastLine="0" shrinkToFit="0" readingOrder="0"/>
      <protection locked="0" hidden="0"/>
    </dxf>
    <dxf>
      <border>
        <left style="thin">
          <color theme="5"/>
        </left>
      </border>
    </dxf>
    <dxf>
      <border>
        <left style="thin">
          <color theme="5"/>
        </left>
      </border>
    </dxf>
    <dxf>
      <border>
        <top style="thick">
          <color theme="0"/>
        </top>
      </border>
    </dxf>
    <dxf>
      <border>
        <top style="thick">
          <color theme="0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theme="5"/>
          <bgColor theme="9"/>
        </patternFill>
      </fill>
    </dxf>
    <dxf>
      <font>
        <color theme="1"/>
      </font>
      <fill>
        <patternFill patternType="solid">
          <fgColor auto="1"/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5"/>
        </left>
      </border>
    </dxf>
    <dxf>
      <border>
        <left style="thin">
          <color theme="5"/>
        </left>
      </border>
    </dxf>
    <dxf>
      <border>
        <top style="thick">
          <color theme="0"/>
        </top>
      </border>
    </dxf>
    <dxf>
      <border>
        <top style="thick">
          <color theme="0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theme="5"/>
          <bgColor theme="4"/>
        </patternFill>
      </fill>
    </dxf>
    <dxf>
      <font>
        <color theme="1"/>
      </font>
      <fill>
        <patternFill patternType="solid">
          <fgColor auto="1"/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5"/>
        </left>
      </border>
    </dxf>
    <dxf>
      <border>
        <left style="thin">
          <color theme="5"/>
        </left>
      </border>
    </dxf>
    <dxf>
      <border>
        <top style="thick">
          <color theme="0"/>
        </top>
      </border>
    </dxf>
    <dxf>
      <border>
        <top style="thick">
          <color theme="0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theme="5"/>
          <bgColor theme="5"/>
        </patternFill>
      </fill>
    </dxf>
    <dxf>
      <font>
        <color theme="1"/>
      </font>
      <fill>
        <patternFill patternType="solid">
          <fgColor auto="1"/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ont>
        <b/>
        <color theme="1"/>
      </font>
    </dxf>
    <dxf>
      <font>
        <b/>
        <color theme="1"/>
      </font>
      <fill>
        <patternFill patternType="solid">
          <fgColor theme="0" tint="-0.14996795556505021"/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ill>
        <patternFill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ont>
        <b/>
        <color theme="1"/>
      </font>
    </dxf>
    <dxf>
      <font>
        <b/>
        <color theme="1"/>
      </font>
      <fill>
        <patternFill patternType="solid">
          <fgColor theme="0" tint="-0.14999847407452621"/>
          <bgColor theme="0" tint="-0.14999847407452621"/>
        </patternFill>
      </fill>
      <border>
        <top style="thin">
          <color theme="0" tint="-0.34998626667073579"/>
        </top>
        <bottom style="thin">
          <color theme="0" tint="-0.34998626667073579"/>
        </bottom>
      </border>
    </dxf>
    <dxf>
      <fill>
        <patternFill>
          <bgColor theme="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ill>
        <patternFill>
          <bgColor theme="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ill>
        <patternFill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ill>
        <patternFill>
          <bgColor theme="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ill>
        <patternFill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ont>
        <b/>
        <color theme="1"/>
      </font>
      <border>
        <left style="medium">
          <color theme="1" tint="0.499984740745262"/>
        </left>
        <right style="medium">
          <color theme="1" tint="0.499984740745262"/>
        </right>
        <top style="medium">
          <color theme="1" tint="0.499984740745262"/>
        </top>
        <bottom style="medium">
          <color theme="1" tint="0.499984740745262"/>
        </bottom>
      </border>
    </dxf>
    <dxf>
      <font>
        <b/>
        <color theme="1"/>
      </font>
      <fill>
        <patternFill>
          <bgColor theme="0" tint="-0.1499679555650502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ont>
        <color theme="1"/>
      </font>
      <fill>
        <patternFill>
          <bgColor theme="0" tint="-4.9989318521683403E-2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</dxfs>
  <tableStyles count="4" defaultTableStyle="TableStyleMedium2" defaultPivotStyle="PivotStyleLight16">
    <tableStyle name="Harmaa oma" table="0" count="13">
      <tableStyleElement type="wholeTable" dxfId="78"/>
      <tableStyleElement type="headerRow" dxfId="77"/>
      <tableStyleElement type="totalRow" dxfId="76"/>
      <tableStyleElement type="firstColumn" dxfId="75"/>
      <tableStyleElement type="firstRowStripe" dxfId="74"/>
      <tableStyleElement type="secondRowStripe" dxfId="73"/>
      <tableStyleElement type="firstColumnStripe" dxfId="72"/>
      <tableStyleElement type="secondColumnStripe" dxfId="71"/>
      <tableStyleElement type="firstSubtotalRow" dxfId="70"/>
      <tableStyleElement type="secondSubtotalRow" dxfId="69"/>
      <tableStyleElement type="secondColumnSubheading" dxfId="68"/>
      <tableStyleElement type="firstRowSubheading" dxfId="67"/>
      <tableStyleElement type="secondRowSubheading" dxfId="66"/>
    </tableStyle>
    <tableStyle name="Oma oranssi" pivot="0" count="9">
      <tableStyleElement type="wholeTable" dxfId="65"/>
      <tableStyleElement type="headerRow" dxfId="64"/>
      <tableStyleElement type="totalRow" dxfId="63"/>
      <tableStyleElement type="firstColumn" dxfId="62"/>
      <tableStyleElement type="lastColumn" dxfId="61"/>
      <tableStyleElement type="firstRowStripe" dxfId="60"/>
      <tableStyleElement type="secondRowStripe" dxfId="59"/>
      <tableStyleElement type="firstColumnStripe" dxfId="58"/>
      <tableStyleElement type="secondColumnStripe" dxfId="57"/>
    </tableStyle>
    <tableStyle name="Oma sininen" pivot="0" count="9">
      <tableStyleElement type="wholeTable" dxfId="56"/>
      <tableStyleElement type="headerRow" dxfId="55"/>
      <tableStyleElement type="totalRow" dxfId="54"/>
      <tableStyleElement type="firstColumn" dxfId="53"/>
      <tableStyleElement type="lastColumn" dxfId="52"/>
      <tableStyleElement type="firstRowStripe" dxfId="51"/>
      <tableStyleElement type="secondRowStripe" dxfId="50"/>
      <tableStyleElement type="firstColumnStripe" dxfId="49"/>
      <tableStyleElement type="secondColumnStripe" dxfId="48"/>
    </tableStyle>
    <tableStyle name="Oma vihreä" pivot="0" count="9">
      <tableStyleElement type="wholeTable" dxfId="47"/>
      <tableStyleElement type="headerRow" dxfId="46"/>
      <tableStyleElement type="totalRow" dxfId="45"/>
      <tableStyleElement type="firstColumn" dxfId="44"/>
      <tableStyleElement type="lastColumn" dxfId="43"/>
      <tableStyleElement type="firstRowStripe" dxfId="42"/>
      <tableStyleElement type="secondRowStripe" dxfId="41"/>
      <tableStyleElement type="firstColumnStripe" dxfId="40"/>
      <tableStyleElement type="secondColumnStripe" dxfId="3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hexcelligent.fi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10313</xdr:rowOff>
    </xdr:from>
    <xdr:to>
      <xdr:col>3</xdr:col>
      <xdr:colOff>1165860</xdr:colOff>
      <xdr:row>3</xdr:row>
      <xdr:rowOff>181569</xdr:rowOff>
    </xdr:to>
    <xdr:pic>
      <xdr:nvPicPr>
        <xdr:cNvPr id="7" name="Kuva 6">
          <a:hlinkClick xmlns:r="http://schemas.openxmlformats.org/officeDocument/2006/relationships" r:id="rId1" tooltip="http://hexcelligent.fi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0313"/>
          <a:ext cx="2446020" cy="719896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idi Enho" refreshedDate="41753.831649768515" createdVersion="5" refreshedVersion="5" minRefreshableVersion="3" recordCount="16">
  <cacheSource type="worksheet">
    <worksheetSource name="ostostaulu"/>
  </cacheSource>
  <cacheFields count="14">
    <cacheField name=" " numFmtId="0">
      <sharedItems containsSemiMixedTypes="0" containsString="0" containsNumber="1" containsInteger="1" minValue="0" maxValue="1"/>
    </cacheField>
    <cacheField name="Resepti" numFmtId="0">
      <sharedItems containsBlank="1"/>
    </cacheField>
    <cacheField name="Määrä _x000a_(resepti)" numFmtId="0">
      <sharedItems containsString="0" containsBlank="1" containsNumber="1" minValue="1" maxValue="700"/>
    </cacheField>
    <cacheField name="Määrä _x000a_(ostettava)" numFmtId="0">
      <sharedItems containsString="0" containsBlank="1" containsNumber="1" containsInteger="1" minValue="1" maxValue="20"/>
    </cacheField>
    <cacheField name="Yksikkö" numFmtId="0">
      <sharedItems count="9">
        <s v="g"/>
        <s v="dl"/>
        <s v="levy"/>
        <s v="kpl"/>
        <s v="pkt"/>
        <s v="ripaus"/>
        <s v="litra"/>
        <s v="tl"/>
        <s v="plo"/>
      </sharedItems>
    </cacheField>
    <cacheField name="Tuote" numFmtId="0">
      <sharedItems count="14">
        <s v="Margariini"/>
        <s v="Sokeri"/>
        <s v="Tumma suklaa"/>
        <s v="Kananmuna"/>
        <s v="Venhäjauho"/>
        <s v="Sipuli"/>
        <s v="Pasta"/>
        <s v="Suola"/>
        <s v="Pippuri"/>
        <s v="Valkopippuri"/>
        <s v="Maito"/>
        <s v="Jauheliha"/>
        <s v="Talouspaperi"/>
        <s v="Olut"/>
      </sharedItems>
    </cacheField>
    <cacheField name="Tuoteryhmä" numFmtId="0">
      <sharedItems/>
    </cacheField>
    <cacheField name="Häly_x000a_(tuoteryhmä)" numFmtId="0">
      <sharedItems/>
    </cacheField>
    <cacheField name="Ostatko vaiko etkö osta" numFmtId="0">
      <sharedItems containsBlank="1" count="3">
        <m/>
        <s v="Osta"/>
        <s v="- "/>
      </sharedItems>
    </cacheField>
    <cacheField name="Valitse ostospaikka tuotekohtaisesti" numFmtId="0">
      <sharedItems containsBlank="1"/>
    </cacheField>
    <cacheField name="Ostospaikka" numFmtId="0">
      <sharedItems count="7">
        <s v=""/>
        <s v="S-Market"/>
        <s v="K-Market"/>
        <s v="K-Market Seilori" u="1"/>
        <s v="Lidl Martinsilta" u="1"/>
        <s v="-" u="1"/>
        <s v="S-Market Finnoontie" u="1"/>
      </sharedItems>
    </cacheField>
    <cacheField name="TR sijainti" numFmtId="0">
      <sharedItems containsMixedTypes="1" containsNumber="1" containsInteger="1" minValue="2" maxValue="80" count="13">
        <s v=""/>
        <n v="80"/>
        <n v="20"/>
        <n v="10"/>
        <n v="5" u="1"/>
        <n v="40" u="1"/>
        <n v="15" u="1"/>
        <n v="2" u="1"/>
        <n v="6" u="1"/>
        <n v="18" u="1"/>
        <n v="8" u="1"/>
        <n v="9" u="1"/>
        <n v="4" u="1"/>
      </sharedItems>
    </cacheField>
    <cacheField name="Sijainti puuttuu" numFmtId="0">
      <sharedItems/>
    </cacheField>
    <cacheField name="Liike ja tuoteryhmä (apukaavasarake, voit piilottaa)" numFmtId="0">
      <sharedItems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6">
  <r>
    <n v="0"/>
    <s v="Mutakakku"/>
    <n v="200"/>
    <m/>
    <x v="0"/>
    <x v="0"/>
    <s v="Voi, Margariini"/>
    <s v=""/>
    <x v="0"/>
    <m/>
    <x v="0"/>
    <x v="0"/>
    <s v=""/>
    <s v=""/>
  </r>
  <r>
    <n v="0"/>
    <s v="Mutakakku"/>
    <n v="2"/>
    <m/>
    <x v="1"/>
    <x v="1"/>
    <s v="Mauste"/>
    <s v=""/>
    <x v="0"/>
    <m/>
    <x v="0"/>
    <x v="0"/>
    <s v=""/>
    <s v=""/>
  </r>
  <r>
    <n v="1"/>
    <s v="Mutakakku"/>
    <n v="1"/>
    <n v="1"/>
    <x v="2"/>
    <x v="2"/>
    <s v="Makeinen"/>
    <s v=""/>
    <x v="1"/>
    <s v="S-Market"/>
    <x v="1"/>
    <x v="1"/>
    <s v=""/>
    <s v="S-Market Makeinen"/>
  </r>
  <r>
    <n v="1"/>
    <s v="Mutakakku"/>
    <n v="4"/>
    <n v="12"/>
    <x v="3"/>
    <x v="3"/>
    <s v="Kananmuna"/>
    <s v=""/>
    <x v="1"/>
    <m/>
    <x v="2"/>
    <x v="2"/>
    <s v=""/>
    <s v="K-Market Kananmuna"/>
  </r>
  <r>
    <n v="1"/>
    <s v="Mutakakku"/>
    <n v="2.5"/>
    <n v="20"/>
    <x v="1"/>
    <x v="4"/>
    <s v="Kananmuna"/>
    <s v=""/>
    <x v="1"/>
    <m/>
    <x v="2"/>
    <x v="2"/>
    <s v=""/>
    <s v="K-Market Kananmuna"/>
  </r>
  <r>
    <n v="1"/>
    <s v="Makaronilaatikko"/>
    <n v="3"/>
    <n v="5"/>
    <x v="3"/>
    <x v="5"/>
    <s v="Vihannes/kasvis/juures"/>
    <s v=""/>
    <x v="1"/>
    <m/>
    <x v="2"/>
    <x v="3"/>
    <s v=""/>
    <s v="K-Market Vihannes/kasvis/juures"/>
  </r>
  <r>
    <n v="0"/>
    <s v="Makaronilaatikko"/>
    <n v="1"/>
    <m/>
    <x v="4"/>
    <x v="6"/>
    <s v="Kananmuna"/>
    <s v=""/>
    <x v="0"/>
    <m/>
    <x v="0"/>
    <x v="0"/>
    <s v=""/>
    <s v=""/>
  </r>
  <r>
    <n v="0"/>
    <s v="Makaronilaatikko"/>
    <m/>
    <m/>
    <x v="5"/>
    <x v="7"/>
    <s v="Mauste"/>
    <s v=""/>
    <x v="2"/>
    <m/>
    <x v="0"/>
    <x v="0"/>
    <s v=""/>
    <s v=""/>
  </r>
  <r>
    <n v="0"/>
    <s v="Makaronilaatikko"/>
    <m/>
    <m/>
    <x v="5"/>
    <x v="8"/>
    <s v="Mauste"/>
    <s v=""/>
    <x v="0"/>
    <m/>
    <x v="0"/>
    <x v="0"/>
    <s v=""/>
    <s v=""/>
  </r>
  <r>
    <n v="0"/>
    <s v="Makaronilaatikko"/>
    <m/>
    <m/>
    <x v="5"/>
    <x v="9"/>
    <s v="Mauste"/>
    <s v=""/>
    <x v="2"/>
    <m/>
    <x v="0"/>
    <x v="0"/>
    <s v=""/>
    <s v=""/>
  </r>
  <r>
    <n v="1"/>
    <s v="Makaronilaatikko"/>
    <n v="1"/>
    <n v="2"/>
    <x v="6"/>
    <x v="10"/>
    <s v="Maitotuote"/>
    <s v=""/>
    <x v="1"/>
    <s v="-"/>
    <x v="2"/>
    <x v="1"/>
    <s v=""/>
    <s v="K-Market Maitotuote"/>
  </r>
  <r>
    <n v="0"/>
    <s v="Makaronilaatikko"/>
    <n v="700"/>
    <m/>
    <x v="0"/>
    <x v="11"/>
    <s v="Liha"/>
    <s v=""/>
    <x v="0"/>
    <m/>
    <x v="0"/>
    <x v="0"/>
    <s v=""/>
    <s v=""/>
  </r>
  <r>
    <n v="0"/>
    <s v="Makaronilaatikko"/>
    <n v="1"/>
    <m/>
    <x v="7"/>
    <x v="7"/>
    <s v="Mauste"/>
    <s v=""/>
    <x v="0"/>
    <m/>
    <x v="0"/>
    <x v="0"/>
    <s v=""/>
    <s v=""/>
  </r>
  <r>
    <n v="0"/>
    <s v="Taloustarvike"/>
    <n v="1"/>
    <m/>
    <x v="4"/>
    <x v="12"/>
    <s v="Talous ja wc-paperi"/>
    <s v=""/>
    <x v="0"/>
    <m/>
    <x v="0"/>
    <x v="0"/>
    <s v=""/>
    <s v=""/>
  </r>
  <r>
    <n v="0"/>
    <m/>
    <n v="1"/>
    <m/>
    <x v="6"/>
    <x v="10"/>
    <s v="Maitotuote"/>
    <s v=""/>
    <x v="0"/>
    <m/>
    <x v="0"/>
    <x v="0"/>
    <s v=""/>
    <s v=""/>
  </r>
  <r>
    <n v="0"/>
    <m/>
    <n v="1"/>
    <m/>
    <x v="8"/>
    <x v="13"/>
    <s v="Juomat"/>
    <s v=""/>
    <x v="0"/>
    <m/>
    <x v="0"/>
    <x v="0"/>
    <s v="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-taulukko1" cacheId="35" applyNumberFormats="0" applyBorderFormats="0" applyFontFormats="0" applyPatternFormats="0" applyAlignmentFormats="0" applyWidthHeightFormats="1" dataCaption="Arvot" updatedVersion="5" minRefreshableVersion="3" showDrill="0" useAutoFormatting="1" rowGrandTotals="0" colGrandTotals="0" itemPrintTitles="1" createdVersion="5" indent="0" compact="0" compactData="0" multipleFieldFilters="0">
  <location ref="B13:G18" firstHeaderRow="0" firstDataRow="1" firstDataCol="4" rowPageCount="1" colPageCount="1"/>
  <pivotFields count="14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">
        <item x="1"/>
        <item x="0"/>
        <item x="3"/>
        <item x="2"/>
        <item x="6"/>
        <item x="4"/>
        <item x="5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4">
        <item x="11"/>
        <item x="3"/>
        <item x="10"/>
        <item x="0"/>
        <item x="6"/>
        <item x="8"/>
        <item x="5"/>
        <item x="1"/>
        <item x="7"/>
        <item x="12"/>
        <item x="2"/>
        <item x="9"/>
        <item x="4"/>
        <item x="1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Näytetään vain seuraavat tuotteet:" axis="axisPage" compact="0" outline="0" multipleItemSelectionAllowed="1" showAll="0" defaultSubtotal="0">
      <items count="3">
        <item h="1" x="2"/>
        <item x="1"/>
        <item h="1"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x="0"/>
        <item m="1" x="3"/>
        <item m="1" x="6"/>
        <item m="1" x="4"/>
        <item m="1" x="5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3">
        <item m="1" x="7"/>
        <item m="1" x="12"/>
        <item sd="0" m="1" x="4"/>
        <item m="1" x="8"/>
        <item m="1" x="10"/>
        <item m="1" x="11"/>
        <item x="3"/>
        <item m="1" x="6"/>
        <item m="1" x="9"/>
        <item x="2"/>
        <item m="1" x="5"/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4">
    <field x="10"/>
    <field x="11"/>
    <field x="5"/>
    <field x="4"/>
  </rowFields>
  <rowItems count="5">
    <i>
      <x v="5"/>
      <x v="11"/>
      <x v="10"/>
      <x v="3"/>
    </i>
    <i>
      <x v="6"/>
      <x v="6"/>
      <x v="6"/>
      <x v="2"/>
    </i>
    <i r="1">
      <x v="9"/>
      <x v="1"/>
      <x v="2"/>
    </i>
    <i r="2">
      <x v="12"/>
      <x/>
    </i>
    <i r="1">
      <x v="11"/>
      <x v="2"/>
      <x v="4"/>
    </i>
  </rowItems>
  <colFields count="1">
    <field x="-2"/>
  </colFields>
  <colItems count="2">
    <i>
      <x/>
    </i>
    <i i="1">
      <x v="1"/>
    </i>
  </colItems>
  <pageFields count="1">
    <pageField fld="8" hier="-1"/>
  </pageFields>
  <dataFields count="2">
    <dataField name="Määrä (ostettava)" fld="3" baseField="0" baseItem="0"/>
    <dataField name="Määrä (resepti)" fld="2" baseField="0" baseItem="0"/>
  </dataFields>
  <pivotTableStyleInfo name="Harmaa oma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xl/tables/table1.xml><?xml version="1.0" encoding="utf-8"?>
<table xmlns="http://schemas.openxmlformats.org/spreadsheetml/2006/main" id="3" name="Tuoteryhmätaulu" displayName="Tuoteryhmätaulu" ref="B10:B29" totalsRowShown="0" headerRowDxfId="38" dataDxfId="37">
  <autoFilter ref="B10:B29"/>
  <sortState ref="B11:B29">
    <sortCondition ref="B17"/>
  </sortState>
  <tableColumns count="1">
    <tableColumn id="1" name="Tuoteryhmät" dataDxfId="36"/>
  </tableColumns>
  <tableStyleInfo name="Oma vihreä" showFirstColumn="0" showLastColumn="0" showRowStripes="1" showColumnStripes="0"/>
</table>
</file>

<file path=xl/tables/table2.xml><?xml version="1.0" encoding="utf-8"?>
<table xmlns="http://schemas.openxmlformats.org/spreadsheetml/2006/main" id="4" name="Ostovaihtoehtotaulu" displayName="Ostovaihtoehtotaulu" ref="F10:F12" totalsRowShown="0" headerRowDxfId="35" dataDxfId="34">
  <autoFilter ref="F10:F12"/>
  <tableColumns count="1">
    <tableColumn id="1" name="Ostovaihtoehdot" dataDxfId="33"/>
  </tableColumns>
  <tableStyleInfo name="Oma vihreä" showFirstColumn="0" showLastColumn="0" showRowStripes="1" showColumnStripes="0"/>
</table>
</file>

<file path=xl/tables/table3.xml><?xml version="1.0" encoding="utf-8"?>
<table xmlns="http://schemas.openxmlformats.org/spreadsheetml/2006/main" id="5" name="Liiketaulu" displayName="Liiketaulu" ref="D10:D16" totalsRowShown="0" headerRowDxfId="32" dataDxfId="31">
  <autoFilter ref="D10:D16"/>
  <sortState ref="D11:D16">
    <sortCondition ref="D13"/>
  </sortState>
  <tableColumns count="1">
    <tableColumn id="1" name="Liikkeet" dataDxfId="30"/>
  </tableColumns>
  <tableStyleInfo name="Oma vihreä" showFirstColumn="0" showLastColumn="0" showRowStripes="1" showColumnStripes="0"/>
</table>
</file>

<file path=xl/tables/table4.xml><?xml version="1.0" encoding="utf-8"?>
<table xmlns="http://schemas.openxmlformats.org/spreadsheetml/2006/main" id="1" name="Sijaintitaulu" displayName="Sijaintitaulu" ref="C10:H47" totalsRowShown="0" headerRowDxfId="29" dataDxfId="28">
  <autoFilter ref="C10:H47"/>
  <sortState ref="C11:H47">
    <sortCondition ref="D11:D47"/>
    <sortCondition ref="F11:F47"/>
  </sortState>
  <tableColumns count="6">
    <tableColumn id="4" name="Yksilöllinen nimi_x000a_(apukaavasarake, tämän voi piilottaa)" dataDxfId="27">
      <calculatedColumnFormula>Sijaintitaulu[[#This Row],[Liike]]&amp;" "&amp;Sijaintitaulu[[#This Row],[Tuoteryhmä]]</calculatedColumnFormula>
    </tableColumn>
    <tableColumn id="3" name="Liike" dataDxfId="26"/>
    <tableColumn id="1" name="Tuoteryhmä" dataDxfId="25"/>
    <tableColumn id="2" name="Sijainti (järj.nro)" dataDxfId="24"/>
    <tableColumn id="5" name="Häly_x000a_(Liike)" dataDxfId="23">
      <calculatedColumnFormula>IF(ISERROR(MATCH(Sijaintitaulu[[#This Row],[Liike]],Liiketaulu[Liikkeet],0)),1,"")</calculatedColumnFormula>
    </tableColumn>
    <tableColumn id="6" name="Häly_x000a_(Tuoteryhmä)" dataDxfId="22">
      <calculatedColumnFormula>IF(ISERROR(MATCH(Sijaintitaulu[[#This Row],[Tuoteryhmä]],Tuoteryhmätaulu[Tuoteryhmät],0)),1,"")</calculatedColumnFormula>
    </tableColumn>
  </tableColumns>
  <tableStyleInfo name="Oma sininen" showFirstColumn="0" showLastColumn="0" showRowStripes="1" showColumnStripes="0"/>
</table>
</file>

<file path=xl/tables/table5.xml><?xml version="1.0" encoding="utf-8"?>
<table xmlns="http://schemas.openxmlformats.org/spreadsheetml/2006/main" id="2" name="ostostaulu" displayName="ostostaulu" ref="B12:O28" totalsRowShown="0" headerRowDxfId="21" dataDxfId="20">
  <autoFilter ref="B12:O28"/>
  <tableColumns count="14">
    <tableColumn id="10" name=" " dataDxfId="19">
      <calculatedColumnFormula>IF(ostostaulu[[#This Row],[Ostatko vaiko etkö osta]]="osta",1,0)</calculatedColumnFormula>
    </tableColumn>
    <tableColumn id="5" name="Resepti" dataDxfId="18"/>
    <tableColumn id="1" name="Määrä _x000a_(resepti)" dataDxfId="17"/>
    <tableColumn id="14" name="Määrä _x000a_(ostettava)" dataDxfId="16"/>
    <tableColumn id="2" name="Yksikkö" dataDxfId="15"/>
    <tableColumn id="3" name="Tuote" dataDxfId="14"/>
    <tableColumn id="4" name="Tuoteryhmä" dataDxfId="13"/>
    <tableColumn id="9" name="Häly_x000a_(tuoteryhmä)" dataDxfId="12">
      <calculatedColumnFormula>IF(ISERROR(MATCH(ostostaulu[[#This Row],[Tuoteryhmä]],Tuoteryhmätaulu[Tuoteryhmät],0)),1,"")</calculatedColumnFormula>
    </tableColumn>
    <tableColumn id="6" name="Ostatko vaiko etkö osta" dataDxfId="11"/>
    <tableColumn id="7" name="Valitse ostospaikka tuotekohtaisesti" dataDxfId="10"/>
    <tableColumn id="8" name="Ostospaikka" dataDxfId="9">
      <calculatedColumnFormula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calculatedColumnFormula>
    </tableColumn>
    <tableColumn id="12" name="TR sijainti" dataDxfId="8">
      <calculatedColumnFormula>IFERROR(VLOOKUP(ostostaulu[[#This Row],[Liike ja tuoteryhmä (apukaavasarake, voit piilottaa)]],  Sijaintitaulu[#All],  4,  FALSE),"")</calculatedColumnFormula>
    </tableColumn>
    <tableColumn id="13" name="Sijainti puuttuu" dataDxfId="7">
      <calculatedColumnFormula>IF(AND(ostostaulu[[#This Row],[Ostatko vaiko etkö osta]]="osta",ISBLANK($K$10)),"",IF(AND(ostostaulu[[#This Row],[Ostatko vaiko etkö osta]]="osta",ostostaulu[[#This Row],[TR sijainti]]=""),1,""))</calculatedColumnFormula>
    </tableColumn>
    <tableColumn id="11" name="Liike ja tuoteryhmä (apukaavasarake, voit piilottaa)" dataDxfId="6">
      <calculatedColumnFormula>IF(ostostaulu[[#This Row],[Ostatko vaiko etkö osta]]="Osta",ostostaulu[[#This Row],[Ostospaikka]]&amp;" "&amp;ostostaulu[[#This Row],[Tuoteryhmä]],"")</calculatedColumnFormula>
    </tableColumn>
  </tableColumns>
  <tableStyleInfo name="Oma oranssi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hexcelligent.fi/2014/04/24/excel-nortin-ostoslis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B5:F46"/>
  <sheetViews>
    <sheetView showGridLines="0" showRowColHeaders="0" tabSelected="1" zoomScaleNormal="100" workbookViewId="0"/>
  </sheetViews>
  <sheetFormatPr defaultRowHeight="14.4" x14ac:dyDescent="0.3"/>
  <cols>
    <col min="1" max="1" width="2.109375" customWidth="1"/>
    <col min="2" max="2" width="14.33203125" bestFit="1" customWidth="1"/>
    <col min="3" max="3" width="2.33203125" style="6" customWidth="1"/>
    <col min="4" max="4" width="166.88671875" customWidth="1"/>
    <col min="5" max="5" width="1.44140625" customWidth="1"/>
    <col min="6" max="6" width="8.88671875" customWidth="1"/>
  </cols>
  <sheetData>
    <row r="5" spans="2:6" ht="7.5" customHeight="1" thickBot="1" x14ac:dyDescent="0.35"/>
    <row r="6" spans="2:6" ht="18" customHeight="1" x14ac:dyDescent="0.3">
      <c r="B6" s="67" t="s">
        <v>0</v>
      </c>
      <c r="C6" s="22"/>
      <c r="D6" s="23" t="s">
        <v>1</v>
      </c>
      <c r="E6" s="39"/>
      <c r="F6" s="81"/>
    </row>
    <row r="7" spans="2:6" ht="18" customHeight="1" x14ac:dyDescent="0.3">
      <c r="B7" s="68"/>
      <c r="C7" s="24"/>
      <c r="D7" s="6"/>
      <c r="F7" s="68"/>
    </row>
    <row r="8" spans="2:6" ht="18" customHeight="1" x14ac:dyDescent="0.3">
      <c r="B8" s="68"/>
      <c r="C8" s="24"/>
      <c r="D8" s="6" t="s">
        <v>2</v>
      </c>
      <c r="F8" s="68"/>
    </row>
    <row r="9" spans="2:6" ht="18" customHeight="1" x14ac:dyDescent="0.3">
      <c r="B9" s="68"/>
      <c r="C9" s="24"/>
      <c r="D9" s="6" t="s">
        <v>3</v>
      </c>
      <c r="F9" s="68"/>
    </row>
    <row r="10" spans="2:6" ht="18" customHeight="1" x14ac:dyDescent="0.3">
      <c r="B10" s="68"/>
      <c r="C10" s="24"/>
      <c r="D10" s="33"/>
      <c r="F10" s="68"/>
    </row>
    <row r="11" spans="2:6" ht="18" customHeight="1" thickBot="1" x14ac:dyDescent="0.35">
      <c r="B11" s="68"/>
      <c r="C11" s="24"/>
      <c r="D11" s="6"/>
      <c r="F11" s="68"/>
    </row>
    <row r="12" spans="2:6" ht="18" customHeight="1" x14ac:dyDescent="0.3">
      <c r="B12" s="92">
        <v>1</v>
      </c>
      <c r="D12" s="40" t="s">
        <v>4</v>
      </c>
      <c r="F12" s="74" t="s">
        <v>5</v>
      </c>
    </row>
    <row r="13" spans="2:6" ht="18" customHeight="1" x14ac:dyDescent="0.3">
      <c r="B13" s="93"/>
      <c r="D13" s="6"/>
      <c r="F13" s="75"/>
    </row>
    <row r="14" spans="2:6" ht="18" customHeight="1" x14ac:dyDescent="0.3">
      <c r="B14" s="93"/>
      <c r="C14" s="9"/>
      <c r="D14" s="6" t="s">
        <v>6</v>
      </c>
      <c r="F14" s="75"/>
    </row>
    <row r="15" spans="2:6" ht="18" customHeight="1" x14ac:dyDescent="0.3">
      <c r="B15" s="93"/>
      <c r="C15" s="9"/>
      <c r="D15" s="6" t="s">
        <v>7</v>
      </c>
      <c r="F15" s="75"/>
    </row>
    <row r="16" spans="2:6" ht="18" customHeight="1" x14ac:dyDescent="0.3">
      <c r="B16" s="93"/>
      <c r="C16" s="9"/>
      <c r="D16" s="6" t="s">
        <v>8</v>
      </c>
      <c r="F16" s="75"/>
    </row>
    <row r="17" spans="2:6" ht="18" customHeight="1" x14ac:dyDescent="0.3">
      <c r="B17" s="93"/>
      <c r="D17" s="6" t="s">
        <v>9</v>
      </c>
      <c r="F17" s="75"/>
    </row>
    <row r="18" spans="2:6" ht="18" customHeight="1" thickBot="1" x14ac:dyDescent="0.35">
      <c r="B18" s="94"/>
      <c r="C18" s="9"/>
      <c r="D18" s="33"/>
      <c r="F18" s="76"/>
    </row>
    <row r="19" spans="2:6" ht="18" customHeight="1" x14ac:dyDescent="0.3">
      <c r="B19" s="69">
        <v>2</v>
      </c>
      <c r="C19" s="9"/>
      <c r="D19" s="41" t="s">
        <v>10</v>
      </c>
      <c r="F19" s="77" t="s">
        <v>5</v>
      </c>
    </row>
    <row r="20" spans="2:6" ht="18" customHeight="1" x14ac:dyDescent="0.3">
      <c r="B20" s="70"/>
      <c r="C20" s="9"/>
      <c r="D20" s="6"/>
      <c r="F20" s="78"/>
    </row>
    <row r="21" spans="2:6" ht="18" customHeight="1" x14ac:dyDescent="0.3">
      <c r="B21" s="70"/>
      <c r="C21" s="9"/>
      <c r="D21" s="6" t="s">
        <v>11</v>
      </c>
      <c r="F21" s="78"/>
    </row>
    <row r="22" spans="2:6" ht="18" customHeight="1" x14ac:dyDescent="0.3">
      <c r="B22" s="70"/>
      <c r="C22" s="9"/>
      <c r="D22" s="6" t="s">
        <v>12</v>
      </c>
      <c r="F22" s="78"/>
    </row>
    <row r="23" spans="2:6" ht="18" customHeight="1" x14ac:dyDescent="0.3">
      <c r="B23" s="70"/>
      <c r="C23" s="9"/>
      <c r="D23" s="6" t="s">
        <v>13</v>
      </c>
      <c r="F23" s="78"/>
    </row>
    <row r="24" spans="2:6" ht="18" customHeight="1" x14ac:dyDescent="0.3">
      <c r="B24" s="70"/>
      <c r="C24" s="9"/>
      <c r="D24" s="6" t="s">
        <v>14</v>
      </c>
      <c r="F24" s="78"/>
    </row>
    <row r="25" spans="2:6" ht="18" customHeight="1" thickBot="1" x14ac:dyDescent="0.35">
      <c r="B25" s="70"/>
      <c r="C25" s="10"/>
      <c r="D25" s="7"/>
      <c r="F25" s="78"/>
    </row>
    <row r="26" spans="2:6" ht="18" customHeight="1" x14ac:dyDescent="0.3">
      <c r="B26" s="71">
        <v>3</v>
      </c>
      <c r="C26" s="8"/>
      <c r="D26" s="42" t="s">
        <v>15</v>
      </c>
      <c r="F26" s="79" t="s">
        <v>5</v>
      </c>
    </row>
    <row r="27" spans="2:6" ht="18" customHeight="1" x14ac:dyDescent="0.3">
      <c r="B27" s="72"/>
      <c r="C27" s="8"/>
      <c r="D27" s="6"/>
      <c r="F27" s="80"/>
    </row>
    <row r="28" spans="2:6" ht="18" customHeight="1" x14ac:dyDescent="0.3">
      <c r="B28" s="72"/>
      <c r="C28" s="8"/>
      <c r="D28" s="6" t="s">
        <v>16</v>
      </c>
      <c r="F28" s="80"/>
    </row>
    <row r="29" spans="2:6" ht="18" customHeight="1" x14ac:dyDescent="0.3">
      <c r="B29" s="72"/>
      <c r="C29" s="8"/>
      <c r="D29" s="6" t="s">
        <v>17</v>
      </c>
      <c r="F29" s="80"/>
    </row>
    <row r="30" spans="2:6" ht="18" customHeight="1" x14ac:dyDescent="0.3">
      <c r="B30" s="72"/>
      <c r="C30" s="8"/>
      <c r="D30" s="1" t="s">
        <v>18</v>
      </c>
      <c r="F30" s="80"/>
    </row>
    <row r="31" spans="2:6" ht="18" customHeight="1" x14ac:dyDescent="0.3">
      <c r="B31" s="72"/>
      <c r="C31" s="8"/>
      <c r="D31" s="6" t="s">
        <v>19</v>
      </c>
      <c r="F31" s="80"/>
    </row>
    <row r="32" spans="2:6" ht="18" customHeight="1" thickBot="1" x14ac:dyDescent="0.35">
      <c r="B32" s="73"/>
      <c r="C32" s="62"/>
      <c r="D32" s="64" t="s">
        <v>20</v>
      </c>
      <c r="E32" s="63"/>
      <c r="F32" s="80"/>
    </row>
    <row r="33" spans="2:6" ht="18" customHeight="1" x14ac:dyDescent="0.3">
      <c r="B33" s="82">
        <v>4</v>
      </c>
      <c r="C33" s="60"/>
      <c r="D33" s="61" t="s">
        <v>21</v>
      </c>
      <c r="E33" s="6"/>
      <c r="F33" s="84" t="s">
        <v>5</v>
      </c>
    </row>
    <row r="34" spans="2:6" ht="18" customHeight="1" x14ac:dyDescent="0.3">
      <c r="B34" s="83"/>
      <c r="C34" s="9"/>
      <c r="D34" s="6"/>
      <c r="E34" s="6"/>
      <c r="F34" s="85"/>
    </row>
    <row r="35" spans="2:6" ht="18" customHeight="1" x14ac:dyDescent="0.3">
      <c r="B35" s="83"/>
      <c r="C35" s="9"/>
      <c r="D35" s="33" t="s">
        <v>22</v>
      </c>
      <c r="E35" s="6"/>
      <c r="F35" s="85"/>
    </row>
    <row r="36" spans="2:6" ht="18" customHeight="1" x14ac:dyDescent="0.3">
      <c r="B36" s="83"/>
      <c r="C36" s="9"/>
      <c r="D36" s="33" t="s">
        <v>23</v>
      </c>
      <c r="E36" s="6"/>
      <c r="F36" s="85"/>
    </row>
    <row r="37" spans="2:6" ht="18" customHeight="1" x14ac:dyDescent="0.3">
      <c r="B37" s="83"/>
      <c r="C37" s="9"/>
      <c r="D37" s="33" t="s">
        <v>24</v>
      </c>
      <c r="E37" s="6"/>
      <c r="F37" s="85"/>
    </row>
    <row r="38" spans="2:6" ht="18" customHeight="1" x14ac:dyDescent="0.3">
      <c r="B38" s="83"/>
      <c r="C38" s="9"/>
      <c r="D38" s="33"/>
      <c r="E38" s="6"/>
      <c r="F38" s="85"/>
    </row>
    <row r="39" spans="2:6" ht="18" customHeight="1" thickBot="1" x14ac:dyDescent="0.35">
      <c r="B39" s="83"/>
      <c r="C39" s="9"/>
      <c r="D39" s="6"/>
      <c r="E39" s="6"/>
      <c r="F39" s="85"/>
    </row>
    <row r="40" spans="2:6" ht="18" customHeight="1" x14ac:dyDescent="0.3">
      <c r="B40" s="86" t="s">
        <v>25</v>
      </c>
      <c r="C40" s="46"/>
      <c r="D40" s="47" t="s">
        <v>25</v>
      </c>
      <c r="E40" s="53"/>
      <c r="F40" s="89" t="s">
        <v>5</v>
      </c>
    </row>
    <row r="41" spans="2:6" ht="18" customHeight="1" x14ac:dyDescent="0.3">
      <c r="B41" s="87"/>
      <c r="C41" s="49"/>
      <c r="D41" s="6"/>
      <c r="E41" s="6"/>
      <c r="F41" s="90"/>
    </row>
    <row r="42" spans="2:6" ht="18" customHeight="1" x14ac:dyDescent="0.3">
      <c r="B42" s="87"/>
      <c r="C42" s="49"/>
      <c r="D42" s="33" t="s">
        <v>26</v>
      </c>
      <c r="E42" s="6"/>
      <c r="F42" s="90"/>
    </row>
    <row r="43" spans="2:6" ht="18" customHeight="1" x14ac:dyDescent="0.3">
      <c r="B43" s="87"/>
      <c r="C43" s="49"/>
      <c r="D43" s="33" t="s">
        <v>27</v>
      </c>
      <c r="E43" s="6"/>
      <c r="F43" s="90"/>
    </row>
    <row r="44" spans="2:6" ht="18" customHeight="1" x14ac:dyDescent="0.3">
      <c r="B44" s="87"/>
      <c r="C44" s="49"/>
      <c r="D44" s="33" t="s">
        <v>28</v>
      </c>
      <c r="E44" s="6"/>
      <c r="F44" s="90"/>
    </row>
    <row r="45" spans="2:6" ht="18" customHeight="1" x14ac:dyDescent="0.3">
      <c r="B45" s="87"/>
      <c r="C45" s="49"/>
      <c r="D45" s="33" t="s">
        <v>29</v>
      </c>
      <c r="E45" s="6"/>
      <c r="F45" s="90"/>
    </row>
    <row r="46" spans="2:6" ht="18" customHeight="1" thickBot="1" x14ac:dyDescent="0.35">
      <c r="B46" s="88"/>
      <c r="C46" s="50"/>
      <c r="D46" s="51" t="s">
        <v>30</v>
      </c>
      <c r="E46" s="51"/>
      <c r="F46" s="91"/>
    </row>
  </sheetData>
  <mergeCells count="12">
    <mergeCell ref="B33:B39"/>
    <mergeCell ref="F33:F39"/>
    <mergeCell ref="B40:B46"/>
    <mergeCell ref="F40:F46"/>
    <mergeCell ref="B12:B18"/>
    <mergeCell ref="B6:B11"/>
    <mergeCell ref="B19:B25"/>
    <mergeCell ref="B26:B32"/>
    <mergeCell ref="F12:F18"/>
    <mergeCell ref="F19:F25"/>
    <mergeCell ref="F26:F32"/>
    <mergeCell ref="F6:F11"/>
  </mergeCells>
  <hyperlinks>
    <hyperlink ref="D12" location="'Tuoteryhmät ja liikkeet'!A1" display="Tuoteryhmät ja liikkeet"/>
    <hyperlink ref="D19" location="'Sijainnit liikkeittäin'!A1" display="Sijainnit liikkeittäin"/>
    <hyperlink ref="D26" location="'Resepti- ja ostoslista'!A1" display="Resepti- ja ostoslista"/>
    <hyperlink ref="F12:F18" location="'Tuoteryhmät ja liikkeet'!B2" display="}"/>
    <hyperlink ref="F19:F25" location="'Sijainnit liikkeittäin'!A1" display="}"/>
    <hyperlink ref="F26:F32" location="'Resepti- ja ostoslista'!A1" display="}"/>
    <hyperlink ref="D33" location="'Ostokset järjestyksessä'!A1" display="Ostokset järjestyksessä"/>
    <hyperlink ref="F33:F39" location="'Ostokset järjestyksessä'!A1" display="}"/>
    <hyperlink ref="D40" location="Info!A1" display="Info"/>
    <hyperlink ref="F40:F46" location="Info!A1" display="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EX29"/>
  <sheetViews>
    <sheetView showGridLines="0" topLeftCell="A2" workbookViewId="0">
      <selection activeCell="B11" sqref="B11"/>
    </sheetView>
  </sheetViews>
  <sheetFormatPr defaultColWidth="9.109375" defaultRowHeight="14.4" x14ac:dyDescent="0.3"/>
  <cols>
    <col min="1" max="1" width="8.109375" style="1" customWidth="1"/>
    <col min="2" max="2" width="32.33203125" style="1" customWidth="1"/>
    <col min="3" max="3" width="9.109375" style="1"/>
    <col min="4" max="4" width="30.44140625" style="1" customWidth="1"/>
    <col min="5" max="5" width="6.88671875" style="1" customWidth="1"/>
    <col min="6" max="6" width="18.44140625" style="1" bestFit="1" customWidth="1"/>
    <col min="7" max="9" width="8.88671875"/>
    <col min="10" max="10" width="7.33203125" style="1" customWidth="1"/>
    <col min="11" max="16384" width="9.109375" style="1"/>
  </cols>
  <sheetData>
    <row r="1" spans="1:12 16370:16378" ht="17.25" customHeight="1" x14ac:dyDescent="0.3">
      <c r="A1" s="95" t="s">
        <v>31</v>
      </c>
      <c r="B1" s="11" t="s">
        <v>32</v>
      </c>
      <c r="C1" s="12"/>
      <c r="D1" s="12"/>
      <c r="E1" s="12"/>
      <c r="F1" s="12"/>
      <c r="G1" s="12"/>
      <c r="H1" s="12"/>
      <c r="I1" s="12"/>
      <c r="J1" s="95" t="s">
        <v>5</v>
      </c>
    </row>
    <row r="2" spans="1:12 16370:16378" ht="17.25" customHeight="1" x14ac:dyDescent="0.3">
      <c r="A2" s="75"/>
      <c r="B2" s="36" t="s">
        <v>33</v>
      </c>
      <c r="C2" s="6"/>
      <c r="D2" s="6"/>
      <c r="E2" s="6"/>
      <c r="F2" s="6"/>
      <c r="G2" s="6"/>
      <c r="H2" s="6"/>
      <c r="I2" s="6"/>
      <c r="J2" s="75"/>
    </row>
    <row r="3" spans="1:12 16370:16378" ht="17.25" customHeight="1" x14ac:dyDescent="0.3">
      <c r="A3" s="75"/>
      <c r="B3" s="9" t="s">
        <v>34</v>
      </c>
      <c r="C3" s="6"/>
      <c r="D3" s="6"/>
      <c r="E3" s="6"/>
      <c r="F3" s="6"/>
      <c r="G3" s="6"/>
      <c r="H3" s="6"/>
      <c r="I3" s="6"/>
      <c r="J3" s="75"/>
    </row>
    <row r="4" spans="1:12 16370:16378" ht="17.25" customHeight="1" x14ac:dyDescent="0.3">
      <c r="A4" s="75"/>
      <c r="B4" s="9" t="s">
        <v>7</v>
      </c>
      <c r="C4" s="6"/>
      <c r="D4" s="6"/>
      <c r="E4" s="6"/>
      <c r="F4" s="6"/>
      <c r="G4" s="6"/>
      <c r="H4" s="6"/>
      <c r="I4" s="6"/>
      <c r="J4" s="75"/>
    </row>
    <row r="5" spans="1:12 16370:16378" ht="17.25" customHeight="1" x14ac:dyDescent="0.3">
      <c r="A5" s="75"/>
      <c r="B5" s="9" t="s">
        <v>35</v>
      </c>
      <c r="C5" s="6"/>
      <c r="D5" s="6"/>
      <c r="E5" s="6"/>
      <c r="F5" s="6"/>
      <c r="G5" s="6"/>
      <c r="H5" s="6"/>
      <c r="I5" s="6"/>
      <c r="J5" s="75"/>
    </row>
    <row r="6" spans="1:12 16370:16378" ht="17.25" customHeight="1" x14ac:dyDescent="0.3">
      <c r="A6" s="75"/>
      <c r="B6" t="s">
        <v>9</v>
      </c>
      <c r="C6" s="6"/>
      <c r="D6" s="6"/>
      <c r="E6" s="6"/>
      <c r="F6" s="6"/>
      <c r="G6" s="6"/>
      <c r="H6" s="6"/>
      <c r="I6" s="6"/>
      <c r="J6" s="75"/>
    </row>
    <row r="7" spans="1:12 16370:16378" customFormat="1" ht="17.25" customHeight="1" thickBot="1" x14ac:dyDescent="0.35">
      <c r="A7" s="96"/>
      <c r="B7" s="13" t="s">
        <v>36</v>
      </c>
      <c r="C7" s="14"/>
      <c r="D7" s="14"/>
      <c r="E7" s="14"/>
      <c r="F7" s="14"/>
      <c r="G7" s="14"/>
      <c r="H7" s="14"/>
      <c r="I7" s="14"/>
      <c r="J7" s="96"/>
      <c r="XEP7" s="1"/>
      <c r="XEQ7" s="1"/>
      <c r="XER7" s="1"/>
      <c r="XES7" s="1"/>
      <c r="XET7" s="1"/>
      <c r="XEU7" s="1"/>
      <c r="XEV7" s="1"/>
      <c r="XEW7" s="1"/>
      <c r="XEX7" s="1"/>
    </row>
    <row r="8" spans="1:12 16370:16378" customFormat="1" ht="15" customHeight="1" x14ac:dyDescent="0.3"/>
    <row r="9" spans="1:12 16370:16378" ht="15.75" customHeight="1" x14ac:dyDescent="0.3">
      <c r="G9" s="1"/>
    </row>
    <row r="10" spans="1:12 16370:16378" x14ac:dyDescent="0.3">
      <c r="B10" s="4" t="s">
        <v>37</v>
      </c>
      <c r="D10" s="4" t="s">
        <v>38</v>
      </c>
      <c r="F10" s="3" t="s">
        <v>39</v>
      </c>
      <c r="G10" s="1"/>
    </row>
    <row r="11" spans="1:12 16370:16378" x14ac:dyDescent="0.3">
      <c r="B11" s="20" t="s">
        <v>40</v>
      </c>
      <c r="D11" s="21" t="s">
        <v>40</v>
      </c>
      <c r="F11" s="21" t="s">
        <v>41</v>
      </c>
      <c r="G11" s="1"/>
    </row>
    <row r="12" spans="1:12 16370:16378" x14ac:dyDescent="0.3">
      <c r="B12" s="1" t="s">
        <v>42</v>
      </c>
      <c r="D12" s="1" t="s">
        <v>117</v>
      </c>
      <c r="F12" s="1" t="s">
        <v>43</v>
      </c>
      <c r="G12" s="1"/>
    </row>
    <row r="13" spans="1:12 16370:16378" x14ac:dyDescent="0.3">
      <c r="B13" s="1" t="s">
        <v>44</v>
      </c>
      <c r="D13" s="1" t="s">
        <v>118</v>
      </c>
      <c r="F13" s="19" t="s">
        <v>127</v>
      </c>
      <c r="G13" s="1"/>
      <c r="J13"/>
      <c r="K13"/>
      <c r="L13"/>
    </row>
    <row r="14" spans="1:12 16370:16378" x14ac:dyDescent="0.3">
      <c r="B14" s="1" t="s">
        <v>45</v>
      </c>
      <c r="D14" s="1" t="s">
        <v>119</v>
      </c>
      <c r="F14" s="19" t="s">
        <v>128</v>
      </c>
      <c r="G14" s="1"/>
      <c r="J14"/>
      <c r="K14"/>
      <c r="L14"/>
    </row>
    <row r="15" spans="1:12 16370:16378" x14ac:dyDescent="0.3">
      <c r="B15" s="1" t="s">
        <v>47</v>
      </c>
      <c r="D15" s="1" t="s">
        <v>120</v>
      </c>
      <c r="F15" s="19" t="s">
        <v>46</v>
      </c>
      <c r="G15" s="1"/>
      <c r="J15"/>
      <c r="K15"/>
      <c r="L15"/>
    </row>
    <row r="16" spans="1:12 16370:16378" x14ac:dyDescent="0.3">
      <c r="B16" s="1" t="s">
        <v>48</v>
      </c>
      <c r="D16" s="1" t="s">
        <v>121</v>
      </c>
      <c r="G16" s="1"/>
      <c r="J16"/>
      <c r="K16"/>
      <c r="L16"/>
    </row>
    <row r="17" spans="2:12" x14ac:dyDescent="0.3">
      <c r="B17" s="1" t="s">
        <v>49</v>
      </c>
      <c r="G17" s="1"/>
      <c r="J17"/>
      <c r="K17"/>
      <c r="L17"/>
    </row>
    <row r="18" spans="2:12" x14ac:dyDescent="0.3">
      <c r="B18" s="1" t="s">
        <v>50</v>
      </c>
      <c r="G18" s="1"/>
      <c r="J18"/>
      <c r="K18"/>
      <c r="L18"/>
    </row>
    <row r="19" spans="2:12" x14ac:dyDescent="0.3">
      <c r="B19" s="1" t="s">
        <v>51</v>
      </c>
      <c r="G19" s="1"/>
      <c r="J19"/>
      <c r="K19"/>
      <c r="L19"/>
    </row>
    <row r="20" spans="2:12" x14ac:dyDescent="0.3">
      <c r="B20" s="1" t="s">
        <v>52</v>
      </c>
      <c r="G20" s="1"/>
      <c r="J20"/>
      <c r="K20"/>
      <c r="L20"/>
    </row>
    <row r="21" spans="2:12" x14ac:dyDescent="0.3">
      <c r="B21" s="1" t="s">
        <v>53</v>
      </c>
      <c r="G21" s="1"/>
      <c r="J21"/>
      <c r="K21"/>
      <c r="L21"/>
    </row>
    <row r="22" spans="2:12" x14ac:dyDescent="0.3">
      <c r="B22" s="1" t="s">
        <v>54</v>
      </c>
      <c r="G22" s="1"/>
      <c r="J22"/>
      <c r="K22"/>
      <c r="L22"/>
    </row>
    <row r="23" spans="2:12" x14ac:dyDescent="0.3">
      <c r="B23" s="1" t="s">
        <v>55</v>
      </c>
      <c r="G23" s="1"/>
    </row>
    <row r="24" spans="2:12" x14ac:dyDescent="0.3">
      <c r="B24" s="1" t="s">
        <v>56</v>
      </c>
      <c r="G24" s="1"/>
    </row>
    <row r="25" spans="2:12" x14ac:dyDescent="0.3">
      <c r="B25" s="1" t="s">
        <v>57</v>
      </c>
      <c r="G25" s="1"/>
    </row>
    <row r="26" spans="2:12" x14ac:dyDescent="0.3">
      <c r="B26" s="1" t="s">
        <v>58</v>
      </c>
      <c r="G26" s="1"/>
    </row>
    <row r="27" spans="2:12" x14ac:dyDescent="0.3">
      <c r="B27" s="1" t="s">
        <v>59</v>
      </c>
      <c r="G27" s="1"/>
    </row>
    <row r="28" spans="2:12" x14ac:dyDescent="0.3">
      <c r="B28" s="1" t="s">
        <v>60</v>
      </c>
      <c r="G28" s="1"/>
    </row>
    <row r="29" spans="2:12" x14ac:dyDescent="0.3">
      <c r="B29" s="1" t="s">
        <v>61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J1:J7"/>
    <mergeCell ref="A1:A7"/>
  </mergeCells>
  <hyperlinks>
    <hyperlink ref="A1:A7" location="Ohje!A1" display="t"/>
    <hyperlink ref="J1:J7" location="'Sijainnit liikkeittäin'!A1" display="}"/>
    <hyperlink ref="B2" location="Ohje!A1" display="Ohje"/>
  </hyperlinks>
  <pageMargins left="0.7" right="0.7" top="0.75" bottom="0.75" header="0.3" footer="0.3"/>
  <tableParts count="3">
    <tablePart r:id="rId1"/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I47"/>
  <sheetViews>
    <sheetView showGridLines="0" zoomScaleNormal="100" workbookViewId="0">
      <selection activeCell="D11" sqref="D11"/>
    </sheetView>
  </sheetViews>
  <sheetFormatPr defaultRowHeight="14.4" x14ac:dyDescent="0.3"/>
  <cols>
    <col min="1" max="1" width="8.109375" style="1" customWidth="1"/>
    <col min="2" max="2" width="3.88671875" style="1" customWidth="1"/>
    <col min="3" max="3" width="50.6640625" style="1" customWidth="1"/>
    <col min="4" max="4" width="32.109375" style="1" customWidth="1"/>
    <col min="5" max="5" width="28" style="1" customWidth="1"/>
    <col min="6" max="6" width="13.33203125" style="1" customWidth="1"/>
    <col min="7" max="7" width="8.88671875" style="1" bestFit="1" customWidth="1"/>
    <col min="8" max="8" width="15.5546875" bestFit="1" customWidth="1"/>
  </cols>
  <sheetData>
    <row r="1" spans="1:9" ht="15" customHeight="1" x14ac:dyDescent="0.3">
      <c r="A1" s="97" t="s">
        <v>31</v>
      </c>
      <c r="B1" s="15" t="s">
        <v>62</v>
      </c>
      <c r="C1" s="16"/>
      <c r="D1" s="16"/>
      <c r="E1" s="16"/>
      <c r="F1" s="16"/>
      <c r="G1" s="16"/>
      <c r="H1" s="16"/>
      <c r="I1" s="97" t="s">
        <v>5</v>
      </c>
    </row>
    <row r="2" spans="1:9" ht="15" customHeight="1" x14ac:dyDescent="0.3">
      <c r="A2" s="98"/>
      <c r="B2" s="37" t="s">
        <v>33</v>
      </c>
      <c r="C2" s="6"/>
      <c r="D2" s="6"/>
      <c r="E2" s="6"/>
      <c r="F2" s="6"/>
      <c r="G2" s="6"/>
      <c r="I2" s="98"/>
    </row>
    <row r="3" spans="1:9" ht="15" customHeight="1" x14ac:dyDescent="0.3">
      <c r="A3" s="98"/>
      <c r="B3" s="9" t="s">
        <v>11</v>
      </c>
      <c r="C3" s="6"/>
      <c r="D3" s="6"/>
      <c r="E3" s="6"/>
      <c r="F3" s="6"/>
      <c r="G3" s="6"/>
      <c r="I3" s="98"/>
    </row>
    <row r="4" spans="1:9" ht="15" customHeight="1" x14ac:dyDescent="0.3">
      <c r="A4" s="98"/>
      <c r="B4" s="9" t="s">
        <v>63</v>
      </c>
      <c r="C4" s="6"/>
      <c r="D4" s="6"/>
      <c r="E4" s="6"/>
      <c r="F4" s="6"/>
      <c r="G4" s="6"/>
      <c r="I4" s="98"/>
    </row>
    <row r="5" spans="1:9" ht="15" customHeight="1" x14ac:dyDescent="0.3">
      <c r="A5" s="98"/>
      <c r="B5" s="9" t="s">
        <v>64</v>
      </c>
      <c r="C5" s="6"/>
      <c r="D5" s="6"/>
      <c r="E5" s="6"/>
      <c r="F5" s="6"/>
      <c r="G5" s="6"/>
      <c r="I5" s="98"/>
    </row>
    <row r="6" spans="1:9" ht="15" customHeight="1" x14ac:dyDescent="0.3">
      <c r="A6" s="98"/>
      <c r="B6" s="9" t="s">
        <v>129</v>
      </c>
      <c r="C6" s="6"/>
      <c r="D6" s="6"/>
      <c r="E6" s="6"/>
      <c r="F6" s="6"/>
      <c r="G6" s="6"/>
      <c r="I6" s="98"/>
    </row>
    <row r="7" spans="1:9" ht="15" customHeight="1" thickBot="1" x14ac:dyDescent="0.35">
      <c r="A7" s="99"/>
      <c r="B7" s="17" t="s">
        <v>65</v>
      </c>
      <c r="C7" s="18"/>
      <c r="D7" s="18"/>
      <c r="E7" s="18"/>
      <c r="F7" s="18"/>
      <c r="G7" s="18"/>
      <c r="H7" s="18"/>
      <c r="I7" s="99"/>
    </row>
    <row r="8" spans="1:9" ht="15" customHeight="1" x14ac:dyDescent="0.3"/>
    <row r="9" spans="1:9" ht="15" customHeight="1" x14ac:dyDescent="0.3"/>
    <row r="10" spans="1:9" ht="28.8" x14ac:dyDescent="0.3">
      <c r="C10" s="4" t="s">
        <v>122</v>
      </c>
      <c r="D10" s="4" t="s">
        <v>66</v>
      </c>
      <c r="E10" s="4" t="s">
        <v>67</v>
      </c>
      <c r="F10" s="4" t="s">
        <v>68</v>
      </c>
      <c r="G10" s="4" t="s">
        <v>69</v>
      </c>
      <c r="H10" s="4" t="s">
        <v>70</v>
      </c>
    </row>
    <row r="11" spans="1:9" ht="15.75" customHeight="1" x14ac:dyDescent="0.3">
      <c r="C11" s="54" t="str">
        <f>Sijaintitaulu[[#This Row],[Liike]]&amp;" "&amp;Sijaintitaulu[[#This Row],[Tuoteryhmä]]</f>
        <v>K-Market Leivät</v>
      </c>
      <c r="D11" s="1" t="s">
        <v>117</v>
      </c>
      <c r="E11" s="1" t="s">
        <v>52</v>
      </c>
      <c r="F11" s="1">
        <v>10</v>
      </c>
      <c r="G11" s="56" t="str">
        <f>IF(ISERROR(MATCH(Sijaintitaulu[[#This Row],[Liike]],Liiketaulu[Liikkeet],0)),1,"")</f>
        <v/>
      </c>
      <c r="H11" s="56" t="str">
        <f>IF(ISERROR(MATCH(Sijaintitaulu[[#This Row],[Tuoteryhmä]],Tuoteryhmätaulu[Tuoteryhmät],0)),1,"")</f>
        <v/>
      </c>
    </row>
    <row r="12" spans="1:9" x14ac:dyDescent="0.3">
      <c r="C12" s="54" t="str">
        <f>Sijaintitaulu[[#This Row],[Liike]]&amp;" "&amp;Sijaintitaulu[[#This Row],[Tuoteryhmä]]</f>
        <v>K-Market Liha</v>
      </c>
      <c r="D12" s="1" t="s">
        <v>117</v>
      </c>
      <c r="E12" s="1" t="s">
        <v>53</v>
      </c>
      <c r="F12" s="1">
        <v>10</v>
      </c>
      <c r="G12" s="56" t="str">
        <f>IF(ISERROR(MATCH(Sijaintitaulu[[#This Row],[Liike]],Liiketaulu[Liikkeet],0)),1,"")</f>
        <v/>
      </c>
      <c r="H12" s="56" t="str">
        <f>IF(ISERROR(MATCH(Sijaintitaulu[[#This Row],[Tuoteryhmä]],Tuoteryhmätaulu[Tuoteryhmät],0)),1,"")</f>
        <v/>
      </c>
    </row>
    <row r="13" spans="1:9" x14ac:dyDescent="0.3">
      <c r="C13" s="54" t="str">
        <f>Sijaintitaulu[[#This Row],[Liike]]&amp;" "&amp;Sijaintitaulu[[#This Row],[Tuoteryhmä]]</f>
        <v>K-Market Kala</v>
      </c>
      <c r="D13" s="1" t="s">
        <v>117</v>
      </c>
      <c r="E13" s="1" t="s">
        <v>49</v>
      </c>
      <c r="F13" s="1">
        <v>10</v>
      </c>
      <c r="G13" s="56" t="str">
        <f>IF(ISERROR(MATCH(Sijaintitaulu[[#This Row],[Liike]],Liiketaulu[Liikkeet],0)),1,"")</f>
        <v/>
      </c>
      <c r="H13" s="56" t="str">
        <f>IF(ISERROR(MATCH(Sijaintitaulu[[#This Row],[Tuoteryhmä]],Tuoteryhmätaulu[Tuoteryhmät],0)),1,"")</f>
        <v/>
      </c>
    </row>
    <row r="14" spans="1:9" x14ac:dyDescent="0.3">
      <c r="C14" s="54" t="str">
        <f>Sijaintitaulu[[#This Row],[Liike]]&amp;" "&amp;Sijaintitaulu[[#This Row],[Tuoteryhmä]]</f>
        <v>K-Market Vihannes/kasvis/juures</v>
      </c>
      <c r="D14" s="1" t="s">
        <v>117</v>
      </c>
      <c r="E14" s="1" t="s">
        <v>60</v>
      </c>
      <c r="F14" s="1">
        <v>10</v>
      </c>
      <c r="G14" s="56" t="str">
        <f>IF(ISERROR(MATCH(Sijaintitaulu[[#This Row],[Liike]],Liiketaulu[Liikkeet],0)),1,"")</f>
        <v/>
      </c>
      <c r="H14" s="56" t="str">
        <f>IF(ISERROR(MATCH(Sijaintitaulu[[#This Row],[Tuoteryhmä]],Tuoteryhmätaulu[Tuoteryhmät],0)),1,"")</f>
        <v/>
      </c>
    </row>
    <row r="15" spans="1:9" x14ac:dyDescent="0.3">
      <c r="C15" s="54" t="str">
        <f>Sijaintitaulu[[#This Row],[Liike]]&amp;" "&amp;Sijaintitaulu[[#This Row],[Tuoteryhmä]]</f>
        <v>K-Market Säilyke</v>
      </c>
      <c r="D15" s="1" t="s">
        <v>117</v>
      </c>
      <c r="E15" s="1" t="s">
        <v>58</v>
      </c>
      <c r="F15" s="1">
        <v>20</v>
      </c>
      <c r="G15" s="56" t="str">
        <f>IF(ISERROR(MATCH(Sijaintitaulu[[#This Row],[Liike]],Liiketaulu[Liikkeet],0)),1,"")</f>
        <v/>
      </c>
      <c r="H15" s="56" t="str">
        <f>IF(ISERROR(MATCH(Sijaintitaulu[[#This Row],[Tuoteryhmä]],Tuoteryhmätaulu[Tuoteryhmät],0)),1,"")</f>
        <v/>
      </c>
    </row>
    <row r="16" spans="1:9" x14ac:dyDescent="0.3">
      <c r="C16" s="54" t="str">
        <f>Sijaintitaulu[[#This Row],[Liike]]&amp;" "&amp;Sijaintitaulu[[#This Row],[Tuoteryhmä]]</f>
        <v>K-Market Kahvi/tee</v>
      </c>
      <c r="D16" s="1" t="s">
        <v>117</v>
      </c>
      <c r="E16" s="1" t="s">
        <v>48</v>
      </c>
      <c r="F16" s="1">
        <v>30</v>
      </c>
      <c r="G16" s="56" t="str">
        <f>IF(ISERROR(MATCH(Sijaintitaulu[[#This Row],[Liike]],Liiketaulu[Liikkeet],0)),1,"")</f>
        <v/>
      </c>
      <c r="H16" s="56" t="str">
        <f>IF(ISERROR(MATCH(Sijaintitaulu[[#This Row],[Tuoteryhmä]],Tuoteryhmätaulu[Tuoteryhmät],0)),1,"")</f>
        <v/>
      </c>
    </row>
    <row r="17" spans="3:8" x14ac:dyDescent="0.3">
      <c r="C17" s="54" t="str">
        <f>Sijaintitaulu[[#This Row],[Liike]]&amp;" "&amp;Sijaintitaulu[[#This Row],[Tuoteryhmä]]</f>
        <v>K-Market Voi, Margariini</v>
      </c>
      <c r="D17" s="1" t="s">
        <v>117</v>
      </c>
      <c r="E17" s="1" t="s">
        <v>61</v>
      </c>
      <c r="F17" s="1">
        <v>40</v>
      </c>
      <c r="G17" s="56" t="str">
        <f>IF(ISERROR(MATCH(Sijaintitaulu[[#This Row],[Liike]],Liiketaulu[Liikkeet],0)),1,"")</f>
        <v/>
      </c>
      <c r="H17" s="56" t="str">
        <f>IF(ISERROR(MATCH(Sijaintitaulu[[#This Row],[Tuoteryhmä]],Tuoteryhmätaulu[Tuoteryhmät],0)),1,"")</f>
        <v/>
      </c>
    </row>
    <row r="18" spans="3:8" x14ac:dyDescent="0.3">
      <c r="C18" s="55" t="str">
        <f>Sijaintitaulu[[#This Row],[Liike]]&amp;" "&amp;Sijaintitaulu[[#This Row],[Tuoteryhmä]]</f>
        <v>K-Market Leikkele</v>
      </c>
      <c r="D18" s="1" t="s">
        <v>117</v>
      </c>
      <c r="E18" s="1" t="s">
        <v>51</v>
      </c>
      <c r="F18" s="1">
        <v>40</v>
      </c>
      <c r="G18" s="57" t="str">
        <f>IF(ISERROR(MATCH(Sijaintitaulu[[#This Row],[Liike]],Liiketaulu[Liikkeet],0)),1,"")</f>
        <v/>
      </c>
      <c r="H18" s="57" t="str">
        <f>IF(ISERROR(MATCH(Sijaintitaulu[[#This Row],[Tuoteryhmä]],Tuoteryhmätaulu[Tuoteryhmät],0)),1,"")</f>
        <v/>
      </c>
    </row>
    <row r="19" spans="3:8" x14ac:dyDescent="0.3">
      <c r="C19" s="55" t="str">
        <f>Sijaintitaulu[[#This Row],[Liike]]&amp;" "&amp;Sijaintitaulu[[#This Row],[Tuoteryhmä]]</f>
        <v>K-Market Juustot</v>
      </c>
      <c r="D19" s="1" t="s">
        <v>117</v>
      </c>
      <c r="E19" s="1" t="s">
        <v>47</v>
      </c>
      <c r="F19" s="1">
        <v>40</v>
      </c>
      <c r="G19" s="57" t="str">
        <f>IF(ISERROR(MATCH(Sijaintitaulu[[#This Row],[Liike]],Liiketaulu[Liikkeet],0)),1,"")</f>
        <v/>
      </c>
      <c r="H19" s="57" t="str">
        <f>IF(ISERROR(MATCH(Sijaintitaulu[[#This Row],[Tuoteryhmä]],Tuoteryhmätaulu[Tuoteryhmät],0)),1,"")</f>
        <v/>
      </c>
    </row>
    <row r="20" spans="3:8" x14ac:dyDescent="0.3">
      <c r="C20" s="54" t="str">
        <f>Sijaintitaulu[[#This Row],[Liike]]&amp;" "&amp;Sijaintitaulu[[#This Row],[Tuoteryhmä]]</f>
        <v>K-Market Mauste</v>
      </c>
      <c r="D20" s="1" t="s">
        <v>117</v>
      </c>
      <c r="E20" s="1" t="s">
        <v>56</v>
      </c>
      <c r="F20" s="1">
        <v>40</v>
      </c>
      <c r="G20" s="56" t="str">
        <f>IF(ISERROR(MATCH(Sijaintitaulu[[#This Row],[Liike]],Liiketaulu[Liikkeet],0)),1,"")</f>
        <v/>
      </c>
      <c r="H20" s="56" t="str">
        <f>IF(ISERROR(MATCH(Sijaintitaulu[[#This Row],[Tuoteryhmä]],Tuoteryhmätaulu[Tuoteryhmät],0)),1,"")</f>
        <v/>
      </c>
    </row>
    <row r="21" spans="3:8" x14ac:dyDescent="0.3">
      <c r="C21" s="54" t="str">
        <f>Sijaintitaulu[[#This Row],[Liike]]&amp;" "&amp;Sijaintitaulu[[#This Row],[Tuoteryhmä]]</f>
        <v>K-Market Kananmuna</v>
      </c>
      <c r="D21" s="1" t="s">
        <v>117</v>
      </c>
      <c r="E21" s="1" t="s">
        <v>50</v>
      </c>
      <c r="F21" s="1">
        <v>20</v>
      </c>
      <c r="G21" s="56" t="str">
        <f>IF(ISERROR(MATCH(Sijaintitaulu[[#This Row],[Liike]],Liiketaulu[Liikkeet],0)),1,"")</f>
        <v/>
      </c>
      <c r="H21" s="56" t="str">
        <f>IF(ISERROR(MATCH(Sijaintitaulu[[#This Row],[Tuoteryhmä]],Tuoteryhmätaulu[Tuoteryhmät],0)),1,"")</f>
        <v/>
      </c>
    </row>
    <row r="22" spans="3:8" x14ac:dyDescent="0.3">
      <c r="C22" s="54" t="str">
        <f>Sijaintitaulu[[#This Row],[Liike]]&amp;" "&amp;Sijaintitaulu[[#This Row],[Tuoteryhmä]]</f>
        <v>K-Market Pasta</v>
      </c>
      <c r="D22" s="1" t="s">
        <v>117</v>
      </c>
      <c r="E22" s="1" t="s">
        <v>57</v>
      </c>
      <c r="F22" s="1">
        <v>60</v>
      </c>
      <c r="G22" s="56" t="str">
        <f>IF(ISERROR(MATCH(Sijaintitaulu[[#This Row],[Liike]],Liiketaulu[Liikkeet],0)),1,"")</f>
        <v/>
      </c>
      <c r="H22" s="56" t="str">
        <f>IF(ISERROR(MATCH(Sijaintitaulu[[#This Row],[Tuoteryhmä]],Tuoteryhmätaulu[Tuoteryhmät],0)),1,"")</f>
        <v/>
      </c>
    </row>
    <row r="23" spans="3:8" x14ac:dyDescent="0.3">
      <c r="C23" s="54" t="str">
        <f>Sijaintitaulu[[#This Row],[Liike]]&amp;" "&amp;Sijaintitaulu[[#This Row],[Tuoteryhmä]]</f>
        <v>K-Market Maitotuote</v>
      </c>
      <c r="D23" s="1" t="s">
        <v>117</v>
      </c>
      <c r="E23" s="1" t="s">
        <v>54</v>
      </c>
      <c r="F23" s="1">
        <v>80</v>
      </c>
      <c r="G23" s="56" t="str">
        <f>IF(ISERROR(MATCH(Sijaintitaulu[[#This Row],[Liike]],Liiketaulu[Liikkeet],0)),1,"")</f>
        <v/>
      </c>
      <c r="H23" s="56" t="str">
        <f>IF(ISERROR(MATCH(Sijaintitaulu[[#This Row],[Tuoteryhmä]],Tuoteryhmätaulu[Tuoteryhmät],0)),1,"")</f>
        <v/>
      </c>
    </row>
    <row r="24" spans="3:8" x14ac:dyDescent="0.3">
      <c r="C24" s="54" t="str">
        <f>Sijaintitaulu[[#This Row],[Liike]]&amp;" "&amp;Sijaintitaulu[[#This Row],[Tuoteryhmä]]</f>
        <v>K-Market Juomat</v>
      </c>
      <c r="D24" s="1" t="s">
        <v>117</v>
      </c>
      <c r="E24" s="1" t="s">
        <v>45</v>
      </c>
      <c r="F24" s="1">
        <v>100</v>
      </c>
      <c r="G24" s="56" t="str">
        <f>IF(ISERROR(MATCH(Sijaintitaulu[[#This Row],[Liike]],Liiketaulu[Liikkeet],0)),1,"")</f>
        <v/>
      </c>
      <c r="H24" s="56" t="str">
        <f>IF(ISERROR(MATCH(Sijaintitaulu[[#This Row],[Tuoteryhmä]],Tuoteryhmätaulu[Tuoteryhmät],0)),1,"")</f>
        <v/>
      </c>
    </row>
    <row r="25" spans="3:8" x14ac:dyDescent="0.3">
      <c r="C25" s="55" t="str">
        <f>Sijaintitaulu[[#This Row],[Liike]]&amp;" "&amp;Sijaintitaulu[[#This Row],[Tuoteryhmä]]</f>
        <v>K-Market Talous ja wc-paperi</v>
      </c>
      <c r="D25" s="1" t="s">
        <v>117</v>
      </c>
      <c r="E25" s="1" t="s">
        <v>59</v>
      </c>
      <c r="F25" s="1">
        <v>120</v>
      </c>
      <c r="G25" s="57" t="str">
        <f>IF(ISERROR(MATCH(Sijaintitaulu[[#This Row],[Liike]],Liiketaulu[Liikkeet],0)),1,"")</f>
        <v/>
      </c>
      <c r="H25" s="57" t="str">
        <f>IF(ISERROR(MATCH(Sijaintitaulu[[#This Row],[Tuoteryhmä]],Tuoteryhmätaulu[Tuoteryhmät],0)),1,"")</f>
        <v/>
      </c>
    </row>
    <row r="26" spans="3:8" x14ac:dyDescent="0.3">
      <c r="C26" s="54" t="str">
        <f>Sijaintitaulu[[#This Row],[Liike]]&amp;" "&amp;Sijaintitaulu[[#This Row],[Tuoteryhmä]]</f>
        <v>K-Market Makeinen</v>
      </c>
      <c r="D26" s="1" t="s">
        <v>117</v>
      </c>
      <c r="E26" s="1" t="s">
        <v>55</v>
      </c>
      <c r="F26" s="1">
        <v>400</v>
      </c>
      <c r="G26" s="56" t="str">
        <f>IF(ISERROR(MATCH(Sijaintitaulu[[#This Row],[Liike]],Liiketaulu[Liikkeet],0)),1,"")</f>
        <v/>
      </c>
      <c r="H26" s="56" t="str">
        <f>IF(ISERROR(MATCH(Sijaintitaulu[[#This Row],[Tuoteryhmä]],Tuoteryhmätaulu[Tuoteryhmät],0)),1,"")</f>
        <v/>
      </c>
    </row>
    <row r="27" spans="3:8" x14ac:dyDescent="0.3">
      <c r="C27" s="55" t="str">
        <f>Sijaintitaulu[[#This Row],[Liike]]&amp;" "&amp;Sijaintitaulu[[#This Row],[Tuoteryhmä]]</f>
        <v>K-Market Eines</v>
      </c>
      <c r="D27" s="1" t="s">
        <v>117</v>
      </c>
      <c r="E27" s="1" t="s">
        <v>42</v>
      </c>
      <c r="F27" s="1">
        <v>50</v>
      </c>
      <c r="G27" s="57" t="str">
        <f>IF(ISERROR(MATCH(Sijaintitaulu[[#This Row],[Liike]],Liiketaulu[Liikkeet],0)),1,"")</f>
        <v/>
      </c>
      <c r="H27" s="57" t="str">
        <f>IF(ISERROR(MATCH(Sijaintitaulu[[#This Row],[Tuoteryhmä]],Tuoteryhmätaulu[Tuoteryhmät],0)),1,"")</f>
        <v/>
      </c>
    </row>
    <row r="28" spans="3:8" x14ac:dyDescent="0.3">
      <c r="C28" s="54" t="str">
        <f>Sijaintitaulu[[#This Row],[Liike]]&amp;" "&amp;Sijaintitaulu[[#This Row],[Tuoteryhmä]]</f>
        <v>S-Market Leivät</v>
      </c>
      <c r="D28" s="1" t="s">
        <v>120</v>
      </c>
      <c r="E28" s="1" t="s">
        <v>52</v>
      </c>
      <c r="F28" s="1">
        <v>10</v>
      </c>
      <c r="G28" s="56" t="str">
        <f>IF(ISERROR(MATCH(Sijaintitaulu[[#This Row],[Liike]],Liiketaulu[Liikkeet],0)),1,"")</f>
        <v/>
      </c>
      <c r="H28" s="56" t="str">
        <f>IF(ISERROR(MATCH(Sijaintitaulu[[#This Row],[Tuoteryhmä]],Tuoteryhmätaulu[Tuoteryhmät],0)),1,"")</f>
        <v/>
      </c>
    </row>
    <row r="29" spans="3:8" x14ac:dyDescent="0.3">
      <c r="C29" s="54" t="str">
        <f>Sijaintitaulu[[#This Row],[Liike]]&amp;" "&amp;Sijaintitaulu[[#This Row],[Tuoteryhmä]]</f>
        <v>S-Market Liha</v>
      </c>
      <c r="D29" s="1" t="s">
        <v>120</v>
      </c>
      <c r="E29" s="1" t="s">
        <v>53</v>
      </c>
      <c r="F29" s="1">
        <v>20</v>
      </c>
      <c r="G29" s="56" t="str">
        <f>IF(ISERROR(MATCH(Sijaintitaulu[[#This Row],[Liike]],Liiketaulu[Liikkeet],0)),1,"")</f>
        <v/>
      </c>
      <c r="H29" s="56" t="str">
        <f>IF(ISERROR(MATCH(Sijaintitaulu[[#This Row],[Tuoteryhmä]],Tuoteryhmätaulu[Tuoteryhmät],0)),1,"")</f>
        <v/>
      </c>
    </row>
    <row r="30" spans="3:8" x14ac:dyDescent="0.3">
      <c r="C30" s="54" t="str">
        <f>Sijaintitaulu[[#This Row],[Liike]]&amp;" "&amp;Sijaintitaulu[[#This Row],[Tuoteryhmä]]</f>
        <v>S-Market Kala</v>
      </c>
      <c r="D30" s="1" t="s">
        <v>120</v>
      </c>
      <c r="E30" s="1" t="s">
        <v>49</v>
      </c>
      <c r="F30" s="1">
        <v>20</v>
      </c>
      <c r="G30" s="56" t="str">
        <f>IF(ISERROR(MATCH(Sijaintitaulu[[#This Row],[Liike]],Liiketaulu[Liikkeet],0)),1,"")</f>
        <v/>
      </c>
      <c r="H30" s="56" t="str">
        <f>IF(ISERROR(MATCH(Sijaintitaulu[[#This Row],[Tuoteryhmä]],Tuoteryhmätaulu[Tuoteryhmät],0)),1,"")</f>
        <v/>
      </c>
    </row>
    <row r="31" spans="3:8" x14ac:dyDescent="0.3">
      <c r="C31" s="54" t="str">
        <f>Sijaintitaulu[[#This Row],[Liike]]&amp;" "&amp;Sijaintitaulu[[#This Row],[Tuoteryhmä]]</f>
        <v>S-Market Vihannes/kasvis/juures</v>
      </c>
      <c r="D31" s="1" t="s">
        <v>120</v>
      </c>
      <c r="E31" s="1" t="s">
        <v>60</v>
      </c>
      <c r="F31" s="1">
        <v>20</v>
      </c>
      <c r="G31" s="56" t="str">
        <f>IF(ISERROR(MATCH(Sijaintitaulu[[#This Row],[Liike]],Liiketaulu[Liikkeet],0)),1,"")</f>
        <v/>
      </c>
      <c r="H31" s="56" t="str">
        <f>IF(ISERROR(MATCH(Sijaintitaulu[[#This Row],[Tuoteryhmä]],Tuoteryhmätaulu[Tuoteryhmät],0)),1,"")</f>
        <v/>
      </c>
    </row>
    <row r="32" spans="3:8" x14ac:dyDescent="0.3">
      <c r="C32" s="54" t="str">
        <f>Sijaintitaulu[[#This Row],[Liike]]&amp;" "&amp;Sijaintitaulu[[#This Row],[Tuoteryhmä]]</f>
        <v>S-Market Kahvi/tee</v>
      </c>
      <c r="D32" s="1" t="s">
        <v>120</v>
      </c>
      <c r="E32" s="1" t="s">
        <v>48</v>
      </c>
      <c r="F32" s="1">
        <v>30</v>
      </c>
      <c r="G32" s="56" t="str">
        <f>IF(ISERROR(MATCH(Sijaintitaulu[[#This Row],[Liike]],Liiketaulu[Liikkeet],0)),1,"")</f>
        <v/>
      </c>
      <c r="H32" s="56" t="str">
        <f>IF(ISERROR(MATCH(Sijaintitaulu[[#This Row],[Tuoteryhmä]],Tuoteryhmätaulu[Tuoteryhmät],0)),1,"")</f>
        <v/>
      </c>
    </row>
    <row r="33" spans="3:8" x14ac:dyDescent="0.3">
      <c r="C33" s="54" t="str">
        <f>Sijaintitaulu[[#This Row],[Liike]]&amp;" "&amp;Sijaintitaulu[[#This Row],[Tuoteryhmä]]</f>
        <v>S-Market Maitotuote</v>
      </c>
      <c r="D33" s="1" t="s">
        <v>120</v>
      </c>
      <c r="E33" s="1" t="s">
        <v>54</v>
      </c>
      <c r="F33" s="1">
        <v>30</v>
      </c>
      <c r="G33" s="56" t="str">
        <f>IF(ISERROR(MATCH(Sijaintitaulu[[#This Row],[Liike]],Liiketaulu[Liikkeet],0)),1,"")</f>
        <v/>
      </c>
      <c r="H33" s="56" t="str">
        <f>IF(ISERROR(MATCH(Sijaintitaulu[[#This Row],[Tuoteryhmä]],Tuoteryhmätaulu[Tuoteryhmät],0)),1,"")</f>
        <v/>
      </c>
    </row>
    <row r="34" spans="3:8" x14ac:dyDescent="0.3">
      <c r="C34" s="55" t="str">
        <f>Sijaintitaulu[[#This Row],[Liike]]&amp;" "&amp;Sijaintitaulu[[#This Row],[Tuoteryhmä]]</f>
        <v>S-Market Voi, Margariini</v>
      </c>
      <c r="D34" s="1" t="s">
        <v>120</v>
      </c>
      <c r="E34" s="1" t="s">
        <v>61</v>
      </c>
      <c r="F34" s="1">
        <v>30</v>
      </c>
      <c r="G34" s="57" t="str">
        <f>IF(ISERROR(MATCH(Sijaintitaulu[[#This Row],[Liike]],Liiketaulu[Liikkeet],0)),1,"")</f>
        <v/>
      </c>
      <c r="H34" s="57" t="str">
        <f>IF(ISERROR(MATCH(Sijaintitaulu[[#This Row],[Tuoteryhmä]],Tuoteryhmätaulu[Tuoteryhmät],0)),1,"")</f>
        <v/>
      </c>
    </row>
    <row r="35" spans="3:8" x14ac:dyDescent="0.3">
      <c r="C35" s="54" t="str">
        <f>Sijaintitaulu[[#This Row],[Liike]]&amp;" "&amp;Sijaintitaulu[[#This Row],[Tuoteryhmä]]</f>
        <v>S-Market Mauste</v>
      </c>
      <c r="D35" s="1" t="s">
        <v>120</v>
      </c>
      <c r="E35" s="1" t="s">
        <v>56</v>
      </c>
      <c r="F35" s="1">
        <v>40</v>
      </c>
      <c r="G35" s="56" t="str">
        <f>IF(ISERROR(MATCH(Sijaintitaulu[[#This Row],[Liike]],Liiketaulu[Liikkeet],0)),1,"")</f>
        <v/>
      </c>
      <c r="H35" s="56" t="str">
        <f>IF(ISERROR(MATCH(Sijaintitaulu[[#This Row],[Tuoteryhmä]],Tuoteryhmätaulu[Tuoteryhmät],0)),1,"")</f>
        <v/>
      </c>
    </row>
    <row r="36" spans="3:8" x14ac:dyDescent="0.3">
      <c r="C36" s="54" t="str">
        <f>Sijaintitaulu[[#This Row],[Liike]]&amp;" "&amp;Sijaintitaulu[[#This Row],[Tuoteryhmä]]</f>
        <v>S-Market Säilyke</v>
      </c>
      <c r="D36" s="1" t="s">
        <v>120</v>
      </c>
      <c r="E36" s="1" t="s">
        <v>58</v>
      </c>
      <c r="F36" s="1">
        <v>40</v>
      </c>
      <c r="G36" s="56" t="str">
        <f>IF(ISERROR(MATCH(Sijaintitaulu[[#This Row],[Liike]],Liiketaulu[Liikkeet],0)),1,"")</f>
        <v/>
      </c>
      <c r="H36" s="56" t="str">
        <f>IF(ISERROR(MATCH(Sijaintitaulu[[#This Row],[Tuoteryhmä]],Tuoteryhmätaulu[Tuoteryhmät],0)),1,"")</f>
        <v/>
      </c>
    </row>
    <row r="37" spans="3:8" x14ac:dyDescent="0.3">
      <c r="C37" s="54" t="str">
        <f>Sijaintitaulu[[#This Row],[Liike]]&amp;" "&amp;Sijaintitaulu[[#This Row],[Tuoteryhmä]]</f>
        <v>S-Market Kananmuna</v>
      </c>
      <c r="D37" s="1" t="s">
        <v>120</v>
      </c>
      <c r="E37" s="1" t="s">
        <v>50</v>
      </c>
      <c r="F37" s="1">
        <v>40</v>
      </c>
      <c r="G37" s="56" t="str">
        <f>IF(ISERROR(MATCH(Sijaintitaulu[[#This Row],[Liike]],Liiketaulu[Liikkeet],0)),1,"")</f>
        <v/>
      </c>
      <c r="H37" s="56" t="str">
        <f>IF(ISERROR(MATCH(Sijaintitaulu[[#This Row],[Tuoteryhmä]],Tuoteryhmätaulu[Tuoteryhmät],0)),1,"")</f>
        <v/>
      </c>
    </row>
    <row r="38" spans="3:8" x14ac:dyDescent="0.3">
      <c r="C38" s="54" t="str">
        <f>Sijaintitaulu[[#This Row],[Liike]]&amp;" "&amp;Sijaintitaulu[[#This Row],[Tuoteryhmä]]</f>
        <v>S-Market Voi, Margariini</v>
      </c>
      <c r="D38" s="1" t="s">
        <v>120</v>
      </c>
      <c r="E38" s="1" t="s">
        <v>61</v>
      </c>
      <c r="F38" s="1">
        <v>40</v>
      </c>
      <c r="G38" s="56" t="str">
        <f>IF(ISERROR(MATCH(Sijaintitaulu[[#This Row],[Liike]],Liiketaulu[Liikkeet],0)),1,"")</f>
        <v/>
      </c>
      <c r="H38" s="56" t="str">
        <f>IF(ISERROR(MATCH(Sijaintitaulu[[#This Row],[Tuoteryhmä]],Tuoteryhmätaulu[Tuoteryhmät],0)),1,"")</f>
        <v/>
      </c>
    </row>
    <row r="39" spans="3:8" x14ac:dyDescent="0.3">
      <c r="C39" s="55" t="str">
        <f>Sijaintitaulu[[#This Row],[Liike]]&amp;" "&amp;Sijaintitaulu[[#This Row],[Tuoteryhmä]]</f>
        <v>S-Market Juustot</v>
      </c>
      <c r="D39" s="1" t="s">
        <v>120</v>
      </c>
      <c r="E39" s="1" t="s">
        <v>47</v>
      </c>
      <c r="F39" s="1">
        <v>40</v>
      </c>
      <c r="G39" s="57" t="str">
        <f>IF(ISERROR(MATCH(Sijaintitaulu[[#This Row],[Liike]],Liiketaulu[Liikkeet],0)),1,"")</f>
        <v/>
      </c>
      <c r="H39" s="57" t="str">
        <f>IF(ISERROR(MATCH(Sijaintitaulu[[#This Row],[Tuoteryhmä]],Tuoteryhmätaulu[Tuoteryhmät],0)),1,"")</f>
        <v/>
      </c>
    </row>
    <row r="40" spans="3:8" x14ac:dyDescent="0.3">
      <c r="C40" s="54" t="str">
        <f>Sijaintitaulu[[#This Row],[Liike]]&amp;" "&amp;Sijaintitaulu[[#This Row],[Tuoteryhmä]]</f>
        <v>S-Market Jauho</v>
      </c>
      <c r="D40" s="1" t="s">
        <v>120</v>
      </c>
      <c r="E40" s="1" t="s">
        <v>44</v>
      </c>
      <c r="F40" s="1">
        <v>50</v>
      </c>
      <c r="G40" s="56" t="str">
        <f>IF(ISERROR(MATCH(Sijaintitaulu[[#This Row],[Liike]],Liiketaulu[Liikkeet],0)),1,"")</f>
        <v/>
      </c>
      <c r="H40" s="56" t="str">
        <f>IF(ISERROR(MATCH(Sijaintitaulu[[#This Row],[Tuoteryhmä]],Tuoteryhmätaulu[Tuoteryhmät],0)),1,"")</f>
        <v/>
      </c>
    </row>
    <row r="41" spans="3:8" x14ac:dyDescent="0.3">
      <c r="C41" s="54" t="str">
        <f>Sijaintitaulu[[#This Row],[Liike]]&amp;" "&amp;Sijaintitaulu[[#This Row],[Tuoteryhmä]]</f>
        <v>S-Market Pasta</v>
      </c>
      <c r="D41" s="1" t="s">
        <v>120</v>
      </c>
      <c r="E41" s="1" t="s">
        <v>57</v>
      </c>
      <c r="F41" s="1">
        <v>50</v>
      </c>
      <c r="G41" s="56" t="str">
        <f>IF(ISERROR(MATCH(Sijaintitaulu[[#This Row],[Liike]],Liiketaulu[Liikkeet],0)),1,"")</f>
        <v/>
      </c>
      <c r="H41" s="56" t="str">
        <f>IF(ISERROR(MATCH(Sijaintitaulu[[#This Row],[Tuoteryhmä]],Tuoteryhmätaulu[Tuoteryhmät],0)),1,"")</f>
        <v/>
      </c>
    </row>
    <row r="42" spans="3:8" x14ac:dyDescent="0.3">
      <c r="C42" s="54" t="str">
        <f>Sijaintitaulu[[#This Row],[Liike]]&amp;" "&amp;Sijaintitaulu[[#This Row],[Tuoteryhmä]]</f>
        <v>S-Market Juomat</v>
      </c>
      <c r="D42" s="1" t="s">
        <v>120</v>
      </c>
      <c r="E42" s="1" t="s">
        <v>45</v>
      </c>
      <c r="F42" s="1">
        <v>80</v>
      </c>
      <c r="G42" s="56" t="str">
        <f>IF(ISERROR(MATCH(Sijaintitaulu[[#This Row],[Liike]],Liiketaulu[Liikkeet],0)),1,"")</f>
        <v/>
      </c>
      <c r="H42" s="56" t="str">
        <f>IF(ISERROR(MATCH(Sijaintitaulu[[#This Row],[Tuoteryhmä]],Tuoteryhmätaulu[Tuoteryhmät],0)),1,"")</f>
        <v/>
      </c>
    </row>
    <row r="43" spans="3:8" x14ac:dyDescent="0.3">
      <c r="C43" s="54" t="str">
        <f>Sijaintitaulu[[#This Row],[Liike]]&amp;" "&amp;Sijaintitaulu[[#This Row],[Tuoteryhmä]]</f>
        <v>S-Market Makeinen</v>
      </c>
      <c r="D43" s="1" t="s">
        <v>120</v>
      </c>
      <c r="E43" s="1" t="s">
        <v>55</v>
      </c>
      <c r="F43" s="1">
        <v>80</v>
      </c>
      <c r="G43" s="56" t="str">
        <f>IF(ISERROR(MATCH(Sijaintitaulu[[#This Row],[Liike]],Liiketaulu[Liikkeet],0)),1,"")</f>
        <v/>
      </c>
      <c r="H43" s="56" t="str">
        <f>IF(ISERROR(MATCH(Sijaintitaulu[[#This Row],[Tuoteryhmä]],Tuoteryhmätaulu[Tuoteryhmät],0)),1,"")</f>
        <v/>
      </c>
    </row>
    <row r="44" spans="3:8" x14ac:dyDescent="0.3">
      <c r="C44" s="55" t="str">
        <f>Sijaintitaulu[[#This Row],[Liike]]&amp;" "&amp;Sijaintitaulu[[#This Row],[Tuoteryhmä]]</f>
        <v>S-Market Talous ja wc-paperi</v>
      </c>
      <c r="D44" s="1" t="s">
        <v>120</v>
      </c>
      <c r="E44" s="1" t="s">
        <v>59</v>
      </c>
      <c r="F44" s="1">
        <v>80</v>
      </c>
      <c r="G44" s="57" t="str">
        <f>IF(ISERROR(MATCH(Sijaintitaulu[[#This Row],[Liike]],Liiketaulu[Liikkeet],0)),1,"")</f>
        <v/>
      </c>
      <c r="H44" s="57" t="str">
        <f>IF(ISERROR(MATCH(Sijaintitaulu[[#This Row],[Tuoteryhmä]],Tuoteryhmätaulu[Tuoteryhmät],0)),1,"")</f>
        <v/>
      </c>
    </row>
    <row r="45" spans="3:8" x14ac:dyDescent="0.3">
      <c r="C45" s="55" t="str">
        <f>Sijaintitaulu[[#This Row],[Liike]]&amp;" "&amp;Sijaintitaulu[[#This Row],[Tuoteryhmä]]</f>
        <v>Valintatalo Juustot</v>
      </c>
      <c r="D45" s="1" t="s">
        <v>121</v>
      </c>
      <c r="E45" s="1" t="s">
        <v>47</v>
      </c>
      <c r="F45" s="1">
        <v>10</v>
      </c>
      <c r="G45" s="57" t="str">
        <f>IF(ISERROR(MATCH(Sijaintitaulu[[#This Row],[Liike]],Liiketaulu[Liikkeet],0)),1,"")</f>
        <v/>
      </c>
      <c r="H45" s="57" t="str">
        <f>IF(ISERROR(MATCH(Sijaintitaulu[[#This Row],[Tuoteryhmä]],Tuoteryhmätaulu[Tuoteryhmät],0)),1,"")</f>
        <v/>
      </c>
    </row>
    <row r="46" spans="3:8" x14ac:dyDescent="0.3">
      <c r="C46" s="55" t="str">
        <f>Sijaintitaulu[[#This Row],[Liike]]&amp;" "&amp;Sijaintitaulu[[#This Row],[Tuoteryhmä]]</f>
        <v>Valintatalo Eines</v>
      </c>
      <c r="D46" s="1" t="s">
        <v>121</v>
      </c>
      <c r="E46" s="1" t="s">
        <v>42</v>
      </c>
      <c r="F46" s="1">
        <v>60</v>
      </c>
      <c r="G46" s="57" t="str">
        <f>IF(ISERROR(MATCH(Sijaintitaulu[[#This Row],[Liike]],Liiketaulu[Liikkeet],0)),1,"")</f>
        <v/>
      </c>
      <c r="H46" s="57" t="str">
        <f>IF(ISERROR(MATCH(Sijaintitaulu[[#This Row],[Tuoteryhmä]],Tuoteryhmätaulu[Tuoteryhmät],0)),1,"")</f>
        <v/>
      </c>
    </row>
    <row r="47" spans="3:8" x14ac:dyDescent="0.3">
      <c r="C47" s="55" t="str">
        <f>Sijaintitaulu[[#This Row],[Liike]]&amp;" "&amp;Sijaintitaulu[[#This Row],[Tuoteryhmä]]</f>
        <v>Valintatalo Mauste</v>
      </c>
      <c r="D47" s="1" t="s">
        <v>121</v>
      </c>
      <c r="E47" s="1" t="s">
        <v>56</v>
      </c>
      <c r="F47" s="1">
        <v>70</v>
      </c>
      <c r="G47" s="57" t="str">
        <f>IF(ISERROR(MATCH(Sijaintitaulu[[#This Row],[Liike]],Liiketaulu[Liikkeet],0)),1,"")</f>
        <v/>
      </c>
      <c r="H47" s="57" t="str">
        <f>IF(ISERROR(MATCH(Sijaintitaulu[[#This Row],[Tuoteryhmä]],Tuoteryhmätaulu[Tuoteryhmät],0)),1,"")</f>
        <v/>
      </c>
    </row>
  </sheetData>
  <mergeCells count="2">
    <mergeCell ref="A1:A7"/>
    <mergeCell ref="I1:I7"/>
  </mergeCells>
  <conditionalFormatting sqref="G11">
    <cfRule type="expression" dxfId="5" priority="6">
      <formula>ISBLANK(#REF!)</formula>
    </cfRule>
  </conditionalFormatting>
  <conditionalFormatting sqref="G12:G39">
    <cfRule type="expression" dxfId="4" priority="5">
      <formula>ISBLANK(#REF!)</formula>
    </cfRule>
  </conditionalFormatting>
  <conditionalFormatting sqref="H11">
    <cfRule type="expression" dxfId="3" priority="3">
      <formula>ISBLANK(#REF!)</formula>
    </cfRule>
  </conditionalFormatting>
  <conditionalFormatting sqref="H12:H39">
    <cfRule type="expression" dxfId="2" priority="2">
      <formula>ISBLANK(#REF!)</formula>
    </cfRule>
  </conditionalFormatting>
  <dataValidations count="3">
    <dataValidation type="decimal" operator="greaterThanOrEqual" allowBlank="1" showInputMessage="1" showErrorMessage="1" error="Hyväksytään vain lukuja." sqref="F11:F47">
      <formula1>0</formula1>
    </dataValidation>
    <dataValidation type="list" allowBlank="1" showInputMessage="1" showErrorMessage="1" sqref="E11:E47">
      <formula1>Tuoteryhmälista</formula1>
    </dataValidation>
    <dataValidation type="list" allowBlank="1" showInputMessage="1" showErrorMessage="1" sqref="G11:G47 C11:D47">
      <formula1>Liikelista</formula1>
    </dataValidation>
  </dataValidations>
  <hyperlinks>
    <hyperlink ref="B2" location="Ohje!A1" display="Ohje"/>
    <hyperlink ref="I1:I7" location="'Resepti- ja ostoslista'!A1" display="}"/>
    <hyperlink ref="A1:A7" location="'Tuoteryhmät ja liikkeet'!A1" display="|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2" id="{56EEC4D9-2A0C-4149-94EC-056B5D46DA36}">
            <x14:iconSet iconSet="3Symbols2" showValue="0" custom="1">
              <x14:cfvo type="percent">
                <xm:f>0</xm:f>
              </x14:cfvo>
              <x14:cfvo type="num" gte="0">
                <xm:f>-5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Symbols2" iconId="0"/>
            </x14:iconSet>
          </x14:cfRule>
          <xm:sqref>G11:G47</xm:sqref>
        </x14:conditionalFormatting>
        <x14:conditionalFormatting xmlns:xm="http://schemas.microsoft.com/office/excel/2006/main">
          <x14:cfRule type="iconSet" priority="44" id="{A34F2FE3-109D-40B6-B54D-004E490FCE8E}">
            <x14:iconSet iconSet="3Symbols2" showValue="0" custom="1">
              <x14:cfvo type="percent">
                <xm:f>0</xm:f>
              </x14:cfvo>
              <x14:cfvo type="num" gte="0">
                <xm:f>-5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Symbols2" iconId="0"/>
            </x14:iconSet>
          </x14:cfRule>
          <xm:sqref>H11:H47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W28"/>
  <sheetViews>
    <sheetView showGridLines="0" topLeftCell="A3" zoomScaleNormal="100" workbookViewId="0">
      <selection activeCell="J22" sqref="J22"/>
    </sheetView>
  </sheetViews>
  <sheetFormatPr defaultColWidth="9.109375" defaultRowHeight="14.4" x14ac:dyDescent="0.3"/>
  <cols>
    <col min="1" max="1" width="8.109375" style="1" customWidth="1"/>
    <col min="2" max="2" width="4" style="1" customWidth="1"/>
    <col min="3" max="3" width="18.5546875" style="1" customWidth="1"/>
    <col min="4" max="4" width="10" style="1" bestFit="1" customWidth="1"/>
    <col min="5" max="5" width="10.6640625" style="1" customWidth="1"/>
    <col min="6" max="6" width="13.6640625" style="1" bestFit="1" customWidth="1"/>
    <col min="7" max="7" width="14.109375" style="1" customWidth="1"/>
    <col min="8" max="8" width="16.44140625" style="1" bestFit="1" customWidth="1"/>
    <col min="9" max="9" width="13.33203125" style="1" customWidth="1"/>
    <col min="10" max="10" width="15.33203125" style="1" customWidth="1"/>
    <col min="11" max="11" width="17.109375" style="1" customWidth="1"/>
    <col min="12" max="12" width="21.6640625" style="1" customWidth="1"/>
    <col min="13" max="13" width="7" style="1" customWidth="1"/>
    <col min="14" max="14" width="10.44140625" style="1" bestFit="1" customWidth="1"/>
    <col min="15" max="15" width="31.5546875" style="1" bestFit="1" customWidth="1"/>
    <col min="16" max="16384" width="9.109375" style="1"/>
  </cols>
  <sheetData>
    <row r="1" spans="1:16" ht="15.75" customHeight="1" x14ac:dyDescent="0.3">
      <c r="A1" s="79" t="s">
        <v>31</v>
      </c>
      <c r="B1" s="25" t="s">
        <v>71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79" t="s">
        <v>5</v>
      </c>
    </row>
    <row r="2" spans="1:16" ht="15" customHeight="1" x14ac:dyDescent="0.3">
      <c r="A2" s="80"/>
      <c r="B2" s="38" t="s">
        <v>33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80"/>
    </row>
    <row r="3" spans="1:16" ht="15" customHeight="1" x14ac:dyDescent="0.3">
      <c r="A3" s="80"/>
      <c r="B3" s="6" t="s">
        <v>16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80"/>
    </row>
    <row r="4" spans="1:16" ht="15" customHeight="1" x14ac:dyDescent="0.3">
      <c r="A4" s="80"/>
      <c r="B4" s="6" t="s">
        <v>17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80"/>
    </row>
    <row r="5" spans="1:16" ht="15" customHeight="1" x14ac:dyDescent="0.3">
      <c r="A5" s="80"/>
      <c r="B5" s="1" t="s">
        <v>18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80"/>
    </row>
    <row r="6" spans="1:16" ht="15" customHeight="1" x14ac:dyDescent="0.3">
      <c r="A6" s="80"/>
      <c r="B6" s="6" t="s">
        <v>19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80"/>
    </row>
    <row r="7" spans="1:16" ht="15.75" customHeight="1" thickBot="1" x14ac:dyDescent="0.35">
      <c r="A7" s="100"/>
      <c r="B7" s="59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100"/>
    </row>
    <row r="8" spans="1:16" x14ac:dyDescent="0.3">
      <c r="B8" s="35" t="s">
        <v>72</v>
      </c>
    </row>
    <row r="9" spans="1:16" s="31" customFormat="1" ht="15" thickBot="1" x14ac:dyDescent="0.35">
      <c r="B9" s="65" t="s">
        <v>65</v>
      </c>
    </row>
    <row r="10" spans="1:16" s="31" customFormat="1" ht="15.6" thickTop="1" thickBot="1" x14ac:dyDescent="0.35">
      <c r="J10" s="32" t="s">
        <v>73</v>
      </c>
      <c r="K10" s="58" t="s">
        <v>117</v>
      </c>
    </row>
    <row r="11" spans="1:16" s="30" customFormat="1" ht="16.2" thickTop="1" x14ac:dyDescent="0.3">
      <c r="A11" s="27"/>
      <c r="B11" s="27"/>
      <c r="C11" s="27"/>
      <c r="D11" s="27"/>
      <c r="E11" s="27"/>
      <c r="G11" s="27"/>
      <c r="H11" s="34" t="str">
        <f>IF(SUM(ostostaulu[Häly
(tuoteryhmä)])&gt;0,"HÄLYTYS: Poikkeavia tuoteryhmänimiä!","")</f>
        <v/>
      </c>
      <c r="I11" s="28"/>
      <c r="J11" s="29"/>
      <c r="N11" s="34" t="str">
        <f>IF(SUM(ostostaulu[Sijainti puuttuu])&gt;0,"HÄLYTYS: Tuoteryhmän liikekohtaisissa sijaintitiedoissa puutteita!","")</f>
        <v/>
      </c>
    </row>
    <row r="12" spans="1:16" ht="28.8" x14ac:dyDescent="0.3">
      <c r="B12" s="3" t="s">
        <v>74</v>
      </c>
      <c r="C12" s="4" t="s">
        <v>75</v>
      </c>
      <c r="D12" s="2" t="s">
        <v>76</v>
      </c>
      <c r="E12" s="2" t="s">
        <v>77</v>
      </c>
      <c r="F12" s="3" t="s">
        <v>78</v>
      </c>
      <c r="G12" s="3" t="s">
        <v>79</v>
      </c>
      <c r="H12" s="3" t="s">
        <v>67</v>
      </c>
      <c r="I12" s="4" t="s">
        <v>80</v>
      </c>
      <c r="J12" s="4" t="s">
        <v>81</v>
      </c>
      <c r="K12" s="4" t="s">
        <v>82</v>
      </c>
      <c r="L12" s="4" t="s">
        <v>83</v>
      </c>
      <c r="M12" s="4" t="s">
        <v>84</v>
      </c>
      <c r="N12" s="4" t="s">
        <v>85</v>
      </c>
      <c r="O12" s="4" t="s">
        <v>86</v>
      </c>
    </row>
    <row r="13" spans="1:16" x14ac:dyDescent="0.3">
      <c r="B13" s="54">
        <f>IF(ostostaulu[[#This Row],[Ostatko vaiko etkö osta]]="osta",1,0)</f>
        <v>0</v>
      </c>
      <c r="C13" s="26" t="s">
        <v>87</v>
      </c>
      <c r="D13" s="26">
        <v>200</v>
      </c>
      <c r="E13" s="26"/>
      <c r="F13" s="26" t="s">
        <v>88</v>
      </c>
      <c r="G13" s="26" t="s">
        <v>89</v>
      </c>
      <c r="H13" s="26" t="s">
        <v>61</v>
      </c>
      <c r="I13" s="54" t="str">
        <f>IF(ISERROR(MATCH(ostostaulu[[#This Row],[Tuoteryhmä]],Tuoteryhmätaulu[Tuoteryhmät],0)),1,"")</f>
        <v/>
      </c>
      <c r="J13" s="26"/>
      <c r="K13" s="26"/>
      <c r="L13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13" s="54" t="str">
        <f>IFERROR(VLOOKUP(ostostaulu[[#This Row],[Liike ja tuoteryhmä (apukaavasarake, voit piilottaa)]],  Sijaintitaulu[#All],  4,  FALSE),"")</f>
        <v/>
      </c>
      <c r="N13" s="54" t="str">
        <f>IF(AND(ostostaulu[[#This Row],[Ostatko vaiko etkö osta]]="osta",ISBLANK($K$10)),"",IF(AND(ostostaulu[[#This Row],[Ostatko vaiko etkö osta]]="osta",ostostaulu[[#This Row],[TR sijainti]]=""),1,""))</f>
        <v/>
      </c>
      <c r="O13" s="54" t="str">
        <f>IF(ostostaulu[[#This Row],[Ostatko vaiko etkö osta]]="Osta",ostostaulu[[#This Row],[Ostospaikka]]&amp;" "&amp;ostostaulu[[#This Row],[Tuoteryhmä]],"")</f>
        <v/>
      </c>
    </row>
    <row r="14" spans="1:16" x14ac:dyDescent="0.3">
      <c r="B14" s="54">
        <f>IF(ostostaulu[[#This Row],[Ostatko vaiko etkö osta]]="osta",1,0)</f>
        <v>0</v>
      </c>
      <c r="C14" s="26" t="s">
        <v>87</v>
      </c>
      <c r="D14" s="26">
        <v>2</v>
      </c>
      <c r="E14" s="26"/>
      <c r="F14" s="26" t="s">
        <v>90</v>
      </c>
      <c r="G14" s="26" t="s">
        <v>91</v>
      </c>
      <c r="H14" s="26" t="s">
        <v>56</v>
      </c>
      <c r="I14" s="54" t="str">
        <f>IF(ISERROR(MATCH(ostostaulu[[#This Row],[Tuoteryhmä]],Tuoteryhmätaulu[Tuoteryhmät],0)),1,"")</f>
        <v/>
      </c>
      <c r="J14" s="26"/>
      <c r="K14" s="26"/>
      <c r="L14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14" s="54" t="str">
        <f>IFERROR(VLOOKUP(ostostaulu[[#This Row],[Liike ja tuoteryhmä (apukaavasarake, voit piilottaa)]],  Sijaintitaulu[#All],  4,  FALSE),"")</f>
        <v/>
      </c>
      <c r="N14" s="54" t="str">
        <f>IF(AND(ostostaulu[[#This Row],[Ostatko vaiko etkö osta]]="osta",ISBLANK($K$10)),"",IF(AND(ostostaulu[[#This Row],[Ostatko vaiko etkö osta]]="osta",ostostaulu[[#This Row],[TR sijainti]]=""),1,""))</f>
        <v/>
      </c>
      <c r="O14" s="54" t="str">
        <f>IF(ostostaulu[[#This Row],[Ostatko vaiko etkö osta]]="Osta",ostostaulu[[#This Row],[Ostospaikka]]&amp;" "&amp;ostostaulu[[#This Row],[Tuoteryhmä]],"")</f>
        <v/>
      </c>
    </row>
    <row r="15" spans="1:16" x14ac:dyDescent="0.3">
      <c r="B15" s="54">
        <f>IF(ostostaulu[[#This Row],[Ostatko vaiko etkö osta]]="osta",1,0)</f>
        <v>1</v>
      </c>
      <c r="C15" s="26" t="s">
        <v>87</v>
      </c>
      <c r="D15" s="26">
        <v>1</v>
      </c>
      <c r="E15" s="26">
        <v>1</v>
      </c>
      <c r="F15" s="26" t="s">
        <v>92</v>
      </c>
      <c r="G15" s="26" t="s">
        <v>93</v>
      </c>
      <c r="H15" s="26" t="s">
        <v>55</v>
      </c>
      <c r="I15" s="54" t="str">
        <f>IF(ISERROR(MATCH(ostostaulu[[#This Row],[Tuoteryhmä]],Tuoteryhmätaulu[Tuoteryhmät],0)),1,"")</f>
        <v/>
      </c>
      <c r="J15" s="26" t="s">
        <v>43</v>
      </c>
      <c r="K15" s="26" t="s">
        <v>120</v>
      </c>
      <c r="L15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>S-Market</v>
      </c>
      <c r="M15" s="54">
        <f>IFERROR(VLOOKUP(ostostaulu[[#This Row],[Liike ja tuoteryhmä (apukaavasarake, voit piilottaa)]],  Sijaintitaulu[#All],  4,  FALSE),"")</f>
        <v>80</v>
      </c>
      <c r="N15" s="54" t="str">
        <f>IF(AND(ostostaulu[[#This Row],[Ostatko vaiko etkö osta]]="osta",ISBLANK($K$10)),"",IF(AND(ostostaulu[[#This Row],[Ostatko vaiko etkö osta]]="osta",ostostaulu[[#This Row],[TR sijainti]]=""),1,""))</f>
        <v/>
      </c>
      <c r="O15" s="54" t="str">
        <f>IF(ostostaulu[[#This Row],[Ostatko vaiko etkö osta]]="Osta",ostostaulu[[#This Row],[Ostospaikka]]&amp;" "&amp;ostostaulu[[#This Row],[Tuoteryhmä]],"")</f>
        <v>S-Market Makeinen</v>
      </c>
    </row>
    <row r="16" spans="1:16" x14ac:dyDescent="0.3">
      <c r="B16" s="54">
        <f>IF(ostostaulu[[#This Row],[Ostatko vaiko etkö osta]]="osta",1,0)</f>
        <v>1</v>
      </c>
      <c r="C16" s="26" t="s">
        <v>87</v>
      </c>
      <c r="D16" s="26">
        <v>4</v>
      </c>
      <c r="E16" s="26">
        <v>12</v>
      </c>
      <c r="F16" s="26" t="s">
        <v>94</v>
      </c>
      <c r="G16" s="26" t="s">
        <v>50</v>
      </c>
      <c r="H16" s="26" t="s">
        <v>50</v>
      </c>
      <c r="I16" s="54" t="str">
        <f>IF(ISERROR(MATCH(ostostaulu[[#This Row],[Tuoteryhmä]],Tuoteryhmätaulu[Tuoteryhmät],0)),1,"")</f>
        <v/>
      </c>
      <c r="J16" s="26" t="s">
        <v>43</v>
      </c>
      <c r="K16" s="26"/>
      <c r="L16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>K-Market</v>
      </c>
      <c r="M16" s="54">
        <f>IFERROR(VLOOKUP(ostostaulu[[#This Row],[Liike ja tuoteryhmä (apukaavasarake, voit piilottaa)]],  Sijaintitaulu[#All],  4,  FALSE),"")</f>
        <v>20</v>
      </c>
      <c r="N16" s="54" t="str">
        <f>IF(AND(ostostaulu[[#This Row],[Ostatko vaiko etkö osta]]="osta",ISBLANK($K$10)),"",IF(AND(ostostaulu[[#This Row],[Ostatko vaiko etkö osta]]="osta",ostostaulu[[#This Row],[TR sijainti]]=""),1,""))</f>
        <v/>
      </c>
      <c r="O16" s="54" t="str">
        <f>IF(ostostaulu[[#This Row],[Ostatko vaiko etkö osta]]="Osta",ostostaulu[[#This Row],[Ostospaikka]]&amp;" "&amp;ostostaulu[[#This Row],[Tuoteryhmä]],"")</f>
        <v>K-Market Kananmuna</v>
      </c>
    </row>
    <row r="17" spans="2:23" x14ac:dyDescent="0.3">
      <c r="B17" s="54">
        <f>IF(ostostaulu[[#This Row],[Ostatko vaiko etkö osta]]="osta",1,0)</f>
        <v>1</v>
      </c>
      <c r="C17" s="26" t="s">
        <v>87</v>
      </c>
      <c r="D17" s="26">
        <v>2.5</v>
      </c>
      <c r="E17" s="26">
        <v>20</v>
      </c>
      <c r="F17" s="26" t="s">
        <v>90</v>
      </c>
      <c r="G17" s="26" t="s">
        <v>95</v>
      </c>
      <c r="H17" s="26" t="s">
        <v>50</v>
      </c>
      <c r="I17" s="54" t="str">
        <f>IF(ISERROR(MATCH(ostostaulu[[#This Row],[Tuoteryhmä]],Tuoteryhmätaulu[Tuoteryhmät],0)),1,"")</f>
        <v/>
      </c>
      <c r="J17" s="26" t="s">
        <v>43</v>
      </c>
      <c r="K17" s="26"/>
      <c r="L17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>K-Market</v>
      </c>
      <c r="M17" s="54">
        <f>IFERROR(VLOOKUP(ostostaulu[[#This Row],[Liike ja tuoteryhmä (apukaavasarake, voit piilottaa)]],  Sijaintitaulu[#All],  4,  FALSE),"")</f>
        <v>20</v>
      </c>
      <c r="N17" s="54" t="str">
        <f>IF(AND(ostostaulu[[#This Row],[Ostatko vaiko etkö osta]]="osta",ISBLANK($K$10)),"",IF(AND(ostostaulu[[#This Row],[Ostatko vaiko etkö osta]]="osta",ostostaulu[[#This Row],[TR sijainti]]=""),1,""))</f>
        <v/>
      </c>
      <c r="O17" s="54" t="str">
        <f>IF(ostostaulu[[#This Row],[Ostatko vaiko etkö osta]]="Osta",ostostaulu[[#This Row],[Ostospaikka]]&amp;" "&amp;ostostaulu[[#This Row],[Tuoteryhmä]],"")</f>
        <v>K-Market Kananmuna</v>
      </c>
      <c r="S17"/>
      <c r="T17"/>
      <c r="U17"/>
      <c r="V17"/>
      <c r="W17"/>
    </row>
    <row r="18" spans="2:23" x14ac:dyDescent="0.3">
      <c r="B18" s="54">
        <f>IF(ostostaulu[[#This Row],[Ostatko vaiko etkö osta]]="osta",1,0)</f>
        <v>1</v>
      </c>
      <c r="C18" s="26" t="s">
        <v>96</v>
      </c>
      <c r="D18" s="26">
        <v>3</v>
      </c>
      <c r="E18" s="26">
        <v>5</v>
      </c>
      <c r="F18" s="26" t="s">
        <v>94</v>
      </c>
      <c r="G18" s="26" t="s">
        <v>97</v>
      </c>
      <c r="H18" s="26" t="s">
        <v>60</v>
      </c>
      <c r="I18" s="54" t="str">
        <f>IF(ISERROR(MATCH(ostostaulu[[#This Row],[Tuoteryhmä]],Tuoteryhmätaulu[Tuoteryhmät],0)),1,"")</f>
        <v/>
      </c>
      <c r="J18" s="26" t="s">
        <v>43</v>
      </c>
      <c r="K18" s="26"/>
      <c r="L18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>K-Market</v>
      </c>
      <c r="M18" s="54">
        <f>IFERROR(VLOOKUP(ostostaulu[[#This Row],[Liike ja tuoteryhmä (apukaavasarake, voit piilottaa)]],  Sijaintitaulu[#All],  4,  FALSE),"")</f>
        <v>10</v>
      </c>
      <c r="N18" s="54" t="str">
        <f>IF(AND(ostostaulu[[#This Row],[Ostatko vaiko etkö osta]]="osta",ISBLANK($K$10)),"",IF(AND(ostostaulu[[#This Row],[Ostatko vaiko etkö osta]]="osta",ostostaulu[[#This Row],[TR sijainti]]=""),1,""))</f>
        <v/>
      </c>
      <c r="O18" s="54" t="str">
        <f>IF(ostostaulu[[#This Row],[Ostatko vaiko etkö osta]]="Osta",ostostaulu[[#This Row],[Ostospaikka]]&amp;" "&amp;ostostaulu[[#This Row],[Tuoteryhmä]],"")</f>
        <v>K-Market Vihannes/kasvis/juures</v>
      </c>
      <c r="S18"/>
      <c r="T18"/>
      <c r="U18"/>
      <c r="V18"/>
      <c r="W18"/>
    </row>
    <row r="19" spans="2:23" x14ac:dyDescent="0.3">
      <c r="B19" s="54">
        <f>IF(ostostaulu[[#This Row],[Ostatko vaiko etkö osta]]="osta",1,0)</f>
        <v>0</v>
      </c>
      <c r="C19" s="26" t="s">
        <v>96</v>
      </c>
      <c r="D19" s="26">
        <v>1</v>
      </c>
      <c r="E19" s="26"/>
      <c r="F19" s="26" t="s">
        <v>98</v>
      </c>
      <c r="G19" s="26" t="s">
        <v>57</v>
      </c>
      <c r="H19" s="26" t="s">
        <v>50</v>
      </c>
      <c r="I19" s="54" t="str">
        <f>IF(ISERROR(MATCH(ostostaulu[[#This Row],[Tuoteryhmä]],Tuoteryhmätaulu[Tuoteryhmät],0)),1,"")</f>
        <v/>
      </c>
      <c r="J19" s="26"/>
      <c r="K19" s="26"/>
      <c r="L19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19" s="54" t="str">
        <f>IFERROR(VLOOKUP(ostostaulu[[#This Row],[Liike ja tuoteryhmä (apukaavasarake, voit piilottaa)]],  Sijaintitaulu[#All],  4,  FALSE),"")</f>
        <v/>
      </c>
      <c r="N19" s="54" t="str">
        <f>IF(AND(ostostaulu[[#This Row],[Ostatko vaiko etkö osta]]="osta",ISBLANK($K$10)),"",IF(AND(ostostaulu[[#This Row],[Ostatko vaiko etkö osta]]="osta",ostostaulu[[#This Row],[TR sijainti]]=""),1,""))</f>
        <v/>
      </c>
      <c r="O19" s="54" t="str">
        <f>IF(ostostaulu[[#This Row],[Ostatko vaiko etkö osta]]="Osta",ostostaulu[[#This Row],[Ostospaikka]]&amp;" "&amp;ostostaulu[[#This Row],[Tuoteryhmä]],"")</f>
        <v/>
      </c>
      <c r="S19"/>
      <c r="T19"/>
      <c r="U19"/>
      <c r="V19"/>
      <c r="W19"/>
    </row>
    <row r="20" spans="2:23" x14ac:dyDescent="0.3">
      <c r="B20" s="54">
        <f>IF(ostostaulu[[#This Row],[Ostatko vaiko etkö osta]]="osta",1,0)</f>
        <v>0</v>
      </c>
      <c r="C20" s="26" t="s">
        <v>96</v>
      </c>
      <c r="D20" s="26"/>
      <c r="E20" s="26"/>
      <c r="F20" s="26" t="s">
        <v>99</v>
      </c>
      <c r="G20" s="26" t="s">
        <v>100</v>
      </c>
      <c r="H20" s="26" t="s">
        <v>56</v>
      </c>
      <c r="I20" s="54" t="str">
        <f>IF(ISERROR(MATCH(ostostaulu[[#This Row],[Tuoteryhmä]],Tuoteryhmätaulu[Tuoteryhmät],0)),1,"")</f>
        <v/>
      </c>
      <c r="J20" s="26"/>
      <c r="K20" s="26"/>
      <c r="L20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0" s="54" t="str">
        <f>IFERROR(VLOOKUP(ostostaulu[[#This Row],[Liike ja tuoteryhmä (apukaavasarake, voit piilottaa)]],  Sijaintitaulu[#All],  4,  FALSE),"")</f>
        <v/>
      </c>
      <c r="N20" s="54" t="str">
        <f>IF(AND(ostostaulu[[#This Row],[Ostatko vaiko etkö osta]]="osta",ISBLANK($K$10)),"",IF(AND(ostostaulu[[#This Row],[Ostatko vaiko etkö osta]]="osta",ostostaulu[[#This Row],[TR sijainti]]=""),1,""))</f>
        <v/>
      </c>
      <c r="O20" s="54" t="str">
        <f>IF(ostostaulu[[#This Row],[Ostatko vaiko etkö osta]]="Osta",ostostaulu[[#This Row],[Ostospaikka]]&amp;" "&amp;ostostaulu[[#This Row],[Tuoteryhmä]],"")</f>
        <v/>
      </c>
      <c r="S20"/>
      <c r="T20"/>
      <c r="U20"/>
      <c r="V20"/>
      <c r="W20"/>
    </row>
    <row r="21" spans="2:23" x14ac:dyDescent="0.3">
      <c r="B21" s="54">
        <f>IF(ostostaulu[[#This Row],[Ostatko vaiko etkö osta]]="osta",1,0)</f>
        <v>0</v>
      </c>
      <c r="C21" s="26" t="s">
        <v>96</v>
      </c>
      <c r="D21" s="26"/>
      <c r="E21" s="26"/>
      <c r="F21" s="26" t="s">
        <v>99</v>
      </c>
      <c r="G21" s="26" t="s">
        <v>101</v>
      </c>
      <c r="H21" s="26" t="s">
        <v>56</v>
      </c>
      <c r="I21" s="54" t="str">
        <f>IF(ISERROR(MATCH(ostostaulu[[#This Row],[Tuoteryhmä]],Tuoteryhmätaulu[Tuoteryhmät],0)),1,"")</f>
        <v/>
      </c>
      <c r="J21" s="26"/>
      <c r="K21" s="26"/>
      <c r="L21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1" s="54" t="str">
        <f>IFERROR(VLOOKUP(ostostaulu[[#This Row],[Liike ja tuoteryhmä (apukaavasarake, voit piilottaa)]],  Sijaintitaulu[#All],  4,  FALSE),"")</f>
        <v/>
      </c>
      <c r="N21" s="54" t="str">
        <f>IF(AND(ostostaulu[[#This Row],[Ostatko vaiko etkö osta]]="osta",ISBLANK($K$10)),"",IF(AND(ostostaulu[[#This Row],[Ostatko vaiko etkö osta]]="osta",ostostaulu[[#This Row],[TR sijainti]]=""),1,""))</f>
        <v/>
      </c>
      <c r="O21" s="54" t="str">
        <f>IF(ostostaulu[[#This Row],[Ostatko vaiko etkö osta]]="Osta",ostostaulu[[#This Row],[Ostospaikka]]&amp;" "&amp;ostostaulu[[#This Row],[Tuoteryhmä]],"")</f>
        <v/>
      </c>
      <c r="S21"/>
      <c r="T21"/>
      <c r="U21"/>
      <c r="V21"/>
      <c r="W21"/>
    </row>
    <row r="22" spans="2:23" x14ac:dyDescent="0.3">
      <c r="B22" s="54">
        <f>IF(ostostaulu[[#This Row],[Ostatko vaiko etkö osta]]="osta",1,0)</f>
        <v>0</v>
      </c>
      <c r="C22" s="26" t="s">
        <v>96</v>
      </c>
      <c r="D22" s="26"/>
      <c r="E22" s="26"/>
      <c r="F22" s="26" t="s">
        <v>99</v>
      </c>
      <c r="G22" s="26" t="s">
        <v>102</v>
      </c>
      <c r="H22" s="26" t="s">
        <v>56</v>
      </c>
      <c r="I22" s="54" t="str">
        <f>IF(ISERROR(MATCH(ostostaulu[[#This Row],[Tuoteryhmä]],Tuoteryhmätaulu[Tuoteryhmät],0)),1,"")</f>
        <v/>
      </c>
      <c r="J22" s="26"/>
      <c r="K22" s="26"/>
      <c r="L22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2" s="54" t="str">
        <f>IFERROR(VLOOKUP(ostostaulu[[#This Row],[Liike ja tuoteryhmä (apukaavasarake, voit piilottaa)]],  Sijaintitaulu[#All],  4,  FALSE),"")</f>
        <v/>
      </c>
      <c r="N22" s="54" t="str">
        <f>IF(AND(ostostaulu[[#This Row],[Ostatko vaiko etkö osta]]="osta",ISBLANK($K$10)),"",IF(AND(ostostaulu[[#This Row],[Ostatko vaiko etkö osta]]="osta",ostostaulu[[#This Row],[TR sijainti]]=""),1,""))</f>
        <v/>
      </c>
      <c r="O22" s="54" t="str">
        <f>IF(ostostaulu[[#This Row],[Ostatko vaiko etkö osta]]="Osta",ostostaulu[[#This Row],[Ostospaikka]]&amp;" "&amp;ostostaulu[[#This Row],[Tuoteryhmä]],"")</f>
        <v/>
      </c>
      <c r="S22"/>
      <c r="T22"/>
      <c r="U22"/>
      <c r="V22"/>
      <c r="W22"/>
    </row>
    <row r="23" spans="2:23" x14ac:dyDescent="0.3">
      <c r="B23" s="54">
        <f>IF(ostostaulu[[#This Row],[Ostatko vaiko etkö osta]]="osta",1,0)</f>
        <v>1</v>
      </c>
      <c r="C23" s="26" t="s">
        <v>96</v>
      </c>
      <c r="D23" s="26">
        <v>1</v>
      </c>
      <c r="E23" s="26">
        <v>2</v>
      </c>
      <c r="F23" s="26" t="s">
        <v>103</v>
      </c>
      <c r="G23" s="26" t="s">
        <v>104</v>
      </c>
      <c r="H23" s="26" t="s">
        <v>54</v>
      </c>
      <c r="I23" s="54" t="str">
        <f>IF(ISERROR(MATCH(ostostaulu[[#This Row],[Tuoteryhmä]],Tuoteryhmätaulu[Tuoteryhmät],0)),1,"")</f>
        <v/>
      </c>
      <c r="J23" s="26" t="s">
        <v>43</v>
      </c>
      <c r="K23" s="26" t="s">
        <v>40</v>
      </c>
      <c r="L23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>K-Market</v>
      </c>
      <c r="M23" s="54">
        <f>IFERROR(VLOOKUP(ostostaulu[[#This Row],[Liike ja tuoteryhmä (apukaavasarake, voit piilottaa)]],  Sijaintitaulu[#All],  4,  FALSE),"")</f>
        <v>80</v>
      </c>
      <c r="N23" s="54" t="str">
        <f>IF(AND(ostostaulu[[#This Row],[Ostatko vaiko etkö osta]]="osta",ISBLANK($K$10)),"",IF(AND(ostostaulu[[#This Row],[Ostatko vaiko etkö osta]]="osta",ostostaulu[[#This Row],[TR sijainti]]=""),1,""))</f>
        <v/>
      </c>
      <c r="O23" s="54" t="str">
        <f>IF(ostostaulu[[#This Row],[Ostatko vaiko etkö osta]]="Osta",ostostaulu[[#This Row],[Ostospaikka]]&amp;" "&amp;ostostaulu[[#This Row],[Tuoteryhmä]],"")</f>
        <v>K-Market Maitotuote</v>
      </c>
    </row>
    <row r="24" spans="2:23" x14ac:dyDescent="0.3">
      <c r="B24" s="54">
        <f>IF(ostostaulu[[#This Row],[Ostatko vaiko etkö osta]]="osta",1,0)</f>
        <v>0</v>
      </c>
      <c r="C24" s="26" t="s">
        <v>96</v>
      </c>
      <c r="D24" s="26">
        <v>700</v>
      </c>
      <c r="E24" s="26"/>
      <c r="F24" s="26" t="s">
        <v>88</v>
      </c>
      <c r="G24" s="26" t="s">
        <v>105</v>
      </c>
      <c r="H24" s="26" t="s">
        <v>53</v>
      </c>
      <c r="I24" s="54" t="str">
        <f>IF(ISERROR(MATCH(ostostaulu[[#This Row],[Tuoteryhmä]],Tuoteryhmätaulu[Tuoteryhmät],0)),1,"")</f>
        <v/>
      </c>
      <c r="J24" s="26"/>
      <c r="K24" s="26"/>
      <c r="L24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4" s="54" t="str">
        <f>IFERROR(VLOOKUP(ostostaulu[[#This Row],[Liike ja tuoteryhmä (apukaavasarake, voit piilottaa)]],  Sijaintitaulu[#All],  4,  FALSE),"")</f>
        <v/>
      </c>
      <c r="N24" s="54" t="str">
        <f>IF(AND(ostostaulu[[#This Row],[Ostatko vaiko etkö osta]]="osta",ISBLANK($K$10)),"",IF(AND(ostostaulu[[#This Row],[Ostatko vaiko etkö osta]]="osta",ostostaulu[[#This Row],[TR sijainti]]=""),1,""))</f>
        <v/>
      </c>
      <c r="O24" s="54" t="str">
        <f>IF(ostostaulu[[#This Row],[Ostatko vaiko etkö osta]]="Osta",ostostaulu[[#This Row],[Ostospaikka]]&amp;" "&amp;ostostaulu[[#This Row],[Tuoteryhmä]],"")</f>
        <v/>
      </c>
    </row>
    <row r="25" spans="2:23" x14ac:dyDescent="0.3">
      <c r="B25" s="54">
        <f>IF(ostostaulu[[#This Row],[Ostatko vaiko etkö osta]]="osta",1,0)</f>
        <v>0</v>
      </c>
      <c r="C25" s="26" t="s">
        <v>96</v>
      </c>
      <c r="D25" s="26">
        <v>1</v>
      </c>
      <c r="E25" s="26"/>
      <c r="F25" s="26" t="s">
        <v>106</v>
      </c>
      <c r="G25" s="26" t="s">
        <v>100</v>
      </c>
      <c r="H25" s="26" t="s">
        <v>56</v>
      </c>
      <c r="I25" s="54" t="str">
        <f>IF(ISERROR(MATCH(ostostaulu[[#This Row],[Tuoteryhmä]],Tuoteryhmätaulu[Tuoteryhmät],0)),1,"")</f>
        <v/>
      </c>
      <c r="J25" s="26"/>
      <c r="K25" s="26"/>
      <c r="L25" s="54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5" s="54" t="str">
        <f>IFERROR(VLOOKUP(ostostaulu[[#This Row],[Liike ja tuoteryhmä (apukaavasarake, voit piilottaa)]],  Sijaintitaulu[#All],  4,  FALSE),"")</f>
        <v/>
      </c>
      <c r="N25" s="54" t="str">
        <f>IF(AND(ostostaulu[[#This Row],[Ostatko vaiko etkö osta]]="osta",ISBLANK($K$10)),"",IF(AND(ostostaulu[[#This Row],[Ostatko vaiko etkö osta]]="osta",ostostaulu[[#This Row],[TR sijainti]]=""),1,""))</f>
        <v/>
      </c>
      <c r="O25" s="54" t="str">
        <f>IF(ostostaulu[[#This Row],[Ostatko vaiko etkö osta]]="Osta",ostostaulu[[#This Row],[Ostospaikka]]&amp;" "&amp;ostostaulu[[#This Row],[Tuoteryhmä]],"")</f>
        <v/>
      </c>
    </row>
    <row r="26" spans="2:23" x14ac:dyDescent="0.3">
      <c r="B26" s="54">
        <f>IF(ostostaulu[[#This Row],[Ostatko vaiko etkö osta]]="osta",1,0)</f>
        <v>0</v>
      </c>
      <c r="C26" s="26" t="s">
        <v>107</v>
      </c>
      <c r="D26" s="26">
        <v>1</v>
      </c>
      <c r="E26" s="26"/>
      <c r="F26" s="26" t="s">
        <v>98</v>
      </c>
      <c r="G26" s="26" t="s">
        <v>108</v>
      </c>
      <c r="H26" s="26" t="s">
        <v>59</v>
      </c>
      <c r="I26" s="55" t="str">
        <f>IF(ISERROR(MATCH(ostostaulu[[#This Row],[Tuoteryhmä]],Tuoteryhmätaulu[Tuoteryhmät],0)),1,"")</f>
        <v/>
      </c>
      <c r="J26" s="26"/>
      <c r="K26" s="26"/>
      <c r="L26" s="55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6" s="54" t="str">
        <f>IFERROR(VLOOKUP(ostostaulu[[#This Row],[Liike ja tuoteryhmä (apukaavasarake, voit piilottaa)]],  Sijaintitaulu[#All],  4,  FALSE),"")</f>
        <v/>
      </c>
      <c r="N26" s="55" t="str">
        <f>IF(AND(ostostaulu[[#This Row],[Ostatko vaiko etkö osta]]="osta",ISBLANK($K$10)),"",IF(AND(ostostaulu[[#This Row],[Ostatko vaiko etkö osta]]="osta",ostostaulu[[#This Row],[TR sijainti]]=""),1,""))</f>
        <v/>
      </c>
      <c r="O26" s="54" t="str">
        <f>IF(ostostaulu[[#This Row],[Ostatko vaiko etkö osta]]="Osta",ostostaulu[[#This Row],[Ostospaikka]]&amp;" "&amp;ostostaulu[[#This Row],[Tuoteryhmä]],"")</f>
        <v/>
      </c>
    </row>
    <row r="27" spans="2:23" x14ac:dyDescent="0.3">
      <c r="B27" s="54">
        <f>IF(ostostaulu[[#This Row],[Ostatko vaiko etkö osta]]="osta",1,0)</f>
        <v>0</v>
      </c>
      <c r="C27" s="26"/>
      <c r="D27" s="26">
        <v>1</v>
      </c>
      <c r="E27" s="26"/>
      <c r="F27" s="26" t="s">
        <v>103</v>
      </c>
      <c r="G27" s="26" t="s">
        <v>104</v>
      </c>
      <c r="H27" s="26" t="s">
        <v>54</v>
      </c>
      <c r="I27" s="55" t="str">
        <f>IF(ISERROR(MATCH(ostostaulu[[#This Row],[Tuoteryhmä]],Tuoteryhmätaulu[Tuoteryhmät],0)),1,"")</f>
        <v/>
      </c>
      <c r="J27" s="26"/>
      <c r="K27" s="26"/>
      <c r="L27" s="55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7" s="55" t="str">
        <f>IFERROR(VLOOKUP(ostostaulu[[#This Row],[Liike ja tuoteryhmä (apukaavasarake, voit piilottaa)]],  Sijaintitaulu[#All],  4,  FALSE),"")</f>
        <v/>
      </c>
      <c r="N27" s="55" t="str">
        <f>IF(AND(ostostaulu[[#This Row],[Ostatko vaiko etkö osta]]="osta",ISBLANK($K$10)),"",IF(AND(ostostaulu[[#This Row],[Ostatko vaiko etkö osta]]="osta",ostostaulu[[#This Row],[TR sijainti]]=""),1,""))</f>
        <v/>
      </c>
      <c r="O27" s="55" t="str">
        <f>IF(ostostaulu[[#This Row],[Ostatko vaiko etkö osta]]="Osta",ostostaulu[[#This Row],[Ostospaikka]]&amp;" "&amp;ostostaulu[[#This Row],[Tuoteryhmä]],"")</f>
        <v/>
      </c>
    </row>
    <row r="28" spans="2:23" x14ac:dyDescent="0.3">
      <c r="B28" s="54">
        <f>IF(ostostaulu[[#This Row],[Ostatko vaiko etkö osta]]="osta",1,0)</f>
        <v>0</v>
      </c>
      <c r="C28" s="26"/>
      <c r="D28" s="26">
        <v>1</v>
      </c>
      <c r="E28" s="26"/>
      <c r="F28" s="26" t="s">
        <v>109</v>
      </c>
      <c r="G28" s="26" t="s">
        <v>110</v>
      </c>
      <c r="H28" s="26" t="s">
        <v>45</v>
      </c>
      <c r="I28" s="55" t="str">
        <f>IF(ISERROR(MATCH(ostostaulu[[#This Row],[Tuoteryhmä]],Tuoteryhmätaulu[Tuoteryhmät],0)),1,"")</f>
        <v/>
      </c>
      <c r="J28" s="26"/>
      <c r="K28" s="26"/>
      <c r="L28" s="55" t="str">
        <f>IF(ostostaulu[[#This Row],[Ostatko vaiko etkö osta]]&lt;&gt;"Osta",
                 "",
                IF(AND(ostostaulu[[#This Row],[Valitse ostospaikka tuotekohtaisesti]]&lt;&gt;"",ostostaulu[[#This Row],[Valitse ostospaikka tuotekohtaisesti]]&lt;&gt;"-"),ostostaulu[[#This Row],[Valitse ostospaikka tuotekohtaisesti]],IF($K$10="","",$K$10)))</f>
        <v/>
      </c>
      <c r="M28" s="55" t="str">
        <f>IFERROR(VLOOKUP(ostostaulu[[#This Row],[Liike ja tuoteryhmä (apukaavasarake, voit piilottaa)]],  Sijaintitaulu[#All],  4,  FALSE),"")</f>
        <v/>
      </c>
      <c r="N28" s="55" t="str">
        <f>IF(AND(ostostaulu[[#This Row],[Ostatko vaiko etkö osta]]="osta",ISBLANK($K$10)),"",IF(AND(ostostaulu[[#This Row],[Ostatko vaiko etkö osta]]="osta",ostostaulu[[#This Row],[TR sijainti]]=""),1,""))</f>
        <v/>
      </c>
      <c r="O28" s="55" t="str">
        <f>IF(ostostaulu[[#This Row],[Ostatko vaiko etkö osta]]="Osta",ostostaulu[[#This Row],[Ostospaikka]]&amp;" "&amp;ostostaulu[[#This Row],[Tuoteryhmä]],"")</f>
        <v/>
      </c>
    </row>
  </sheetData>
  <mergeCells count="2">
    <mergeCell ref="A1:A7"/>
    <mergeCell ref="P1:P7"/>
  </mergeCells>
  <conditionalFormatting sqref="C13:O28">
    <cfRule type="expression" dxfId="1" priority="18">
      <formula>$J13="Osta"</formula>
    </cfRule>
  </conditionalFormatting>
  <conditionalFormatting sqref="B13:B28">
    <cfRule type="expression" dxfId="0" priority="23">
      <formula>$J13="Osta"</formula>
    </cfRule>
  </conditionalFormatting>
  <dataValidations count="4">
    <dataValidation type="list" allowBlank="1" showInputMessage="1" showErrorMessage="1" sqref="J13:J28">
      <formula1>Ostovaihtoehtolista</formula1>
    </dataValidation>
    <dataValidation type="list" allowBlank="1" showInputMessage="1" showErrorMessage="1" sqref="K13:K28 K10 J11">
      <formula1>Liikelista</formula1>
    </dataValidation>
    <dataValidation type="list" allowBlank="1" showInputMessage="1" showErrorMessage="1" sqref="H13:H28">
      <formula1>Tuoteryhmälista</formula1>
    </dataValidation>
    <dataValidation type="decimal" operator="greaterThanOrEqual" allowBlank="1" showInputMessage="1" showErrorMessage="1" error="Vain luvut sallittuja." sqref="D13:E28">
      <formula1>0</formula1>
    </dataValidation>
  </dataValidations>
  <hyperlinks>
    <hyperlink ref="B2" location="Ohje!A1" display="Ohje"/>
    <hyperlink ref="A1:A7" location="'Sijainnit liikkeittäin'!A1" display="|"/>
    <hyperlink ref="P1:P7" location="'Ostokset järjestyksessä'!A1" display="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1" id="{8813607A-530E-4497-A4CE-E38C6E05FC72}">
            <x14:iconSet iconSet="3Symbols2" showValue="0" custom="1">
              <x14:cfvo type="percent">
                <xm:f>0</xm:f>
              </x14:cfvo>
              <x14:cfvo type="num" gte="0">
                <xm:f>-5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Symbols2" iconId="0"/>
            </x14:iconSet>
          </x14:cfRule>
          <xm:sqref>I13:I28</xm:sqref>
        </x14:conditionalFormatting>
        <x14:conditionalFormatting xmlns:xm="http://schemas.microsoft.com/office/excel/2006/main">
          <x14:cfRule type="iconSet" priority="5" id="{B6A70605-28EF-4A48-BB09-ADD5D18E7B8F}">
            <x14:iconSet iconSet="3Symbols2" showValue="0" custom="1">
              <x14:cfvo type="percent">
                <xm:f>0</xm:f>
              </x14:cfvo>
              <x14:cfvo type="num" gte="0">
                <xm:f>-5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Symbols2" iconId="0"/>
            </x14:iconSet>
          </x14:cfRule>
          <xm:sqref>N13:N28</xm:sqref>
        </x14:conditionalFormatting>
        <x14:conditionalFormatting xmlns:xm="http://schemas.microsoft.com/office/excel/2006/main">
          <x14:cfRule type="iconSet" priority="22" id="{5EDA8C89-4556-482A-963C-8AA4915B9AA1}">
            <x14:iconSet iconSet="3Flags" showValue="0" custom="1">
              <x14:cfvo type="percent">
                <xm:f>0</xm:f>
              </x14:cfvo>
              <x14:cfvo type="num" gte="0">
                <xm:f>-5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Flags" iconId="2"/>
            </x14:iconSet>
          </x14:cfRule>
          <xm:sqref>B13:B28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I18"/>
  <sheetViews>
    <sheetView showGridLines="0" zoomScaleNormal="100" workbookViewId="0">
      <selection activeCell="C15" sqref="C15"/>
    </sheetView>
  </sheetViews>
  <sheetFormatPr defaultRowHeight="14.4" x14ac:dyDescent="0.3"/>
  <cols>
    <col min="1" max="1" width="8.109375" customWidth="1"/>
    <col min="2" max="2" width="32.33203125" customWidth="1"/>
    <col min="3" max="3" width="20.5546875" customWidth="1"/>
    <col min="4" max="4" width="13.88671875" customWidth="1"/>
    <col min="5" max="5" width="9.5546875" customWidth="1"/>
    <col min="6" max="6" width="16.21875" bestFit="1" customWidth="1"/>
    <col min="7" max="7" width="14" bestFit="1" customWidth="1"/>
  </cols>
  <sheetData>
    <row r="1" spans="1:9" ht="15.6" x14ac:dyDescent="0.3">
      <c r="A1" s="84" t="s">
        <v>31</v>
      </c>
      <c r="B1" s="45" t="s">
        <v>111</v>
      </c>
      <c r="C1" s="44"/>
      <c r="D1" s="44"/>
      <c r="E1" s="44"/>
      <c r="F1" s="44"/>
      <c r="G1" s="44"/>
      <c r="H1" s="44"/>
      <c r="I1" s="84" t="s">
        <v>5</v>
      </c>
    </row>
    <row r="2" spans="1:9" x14ac:dyDescent="0.3">
      <c r="A2" s="85"/>
      <c r="B2" s="37" t="s">
        <v>33</v>
      </c>
      <c r="C2" s="9"/>
      <c r="D2" s="9"/>
      <c r="E2" s="9"/>
      <c r="F2" s="9"/>
      <c r="G2" s="9"/>
      <c r="H2" s="9"/>
      <c r="I2" s="85"/>
    </row>
    <row r="3" spans="1:9" x14ac:dyDescent="0.3">
      <c r="A3" s="85"/>
      <c r="B3" s="33" t="s">
        <v>22</v>
      </c>
      <c r="C3" s="33"/>
      <c r="D3" s="33"/>
      <c r="E3" s="33"/>
      <c r="F3" s="33"/>
      <c r="G3" s="33"/>
      <c r="H3" s="33"/>
      <c r="I3" s="85"/>
    </row>
    <row r="4" spans="1:9" x14ac:dyDescent="0.3">
      <c r="A4" s="85"/>
      <c r="B4" s="33" t="s">
        <v>131</v>
      </c>
      <c r="C4" s="33"/>
      <c r="D4" s="33"/>
      <c r="E4" s="33"/>
      <c r="F4" s="33"/>
      <c r="G4" s="33"/>
      <c r="H4" s="33"/>
      <c r="I4" s="85"/>
    </row>
    <row r="5" spans="1:9" x14ac:dyDescent="0.3">
      <c r="A5" s="85"/>
      <c r="B5" s="33" t="s">
        <v>124</v>
      </c>
      <c r="C5" s="33"/>
      <c r="D5" s="33"/>
      <c r="E5" s="33"/>
      <c r="F5" s="33"/>
      <c r="G5" s="33"/>
      <c r="H5" s="33"/>
      <c r="I5" s="85"/>
    </row>
    <row r="6" spans="1:9" x14ac:dyDescent="0.3">
      <c r="A6" s="85"/>
      <c r="B6" s="9" t="s">
        <v>112</v>
      </c>
      <c r="C6" s="9"/>
      <c r="D6" s="9"/>
      <c r="E6" s="9"/>
      <c r="F6" s="9"/>
      <c r="G6" s="9"/>
      <c r="H6" s="9"/>
      <c r="I6" s="85"/>
    </row>
    <row r="7" spans="1:9" ht="15" thickBot="1" x14ac:dyDescent="0.35">
      <c r="A7" s="101"/>
      <c r="B7" s="43" t="s">
        <v>130</v>
      </c>
      <c r="C7" s="43"/>
      <c r="D7" s="43"/>
      <c r="E7" s="43"/>
      <c r="F7" s="43"/>
      <c r="G7" s="43"/>
      <c r="H7" s="43"/>
      <c r="I7" s="101"/>
    </row>
    <row r="11" spans="1:9" x14ac:dyDescent="0.3">
      <c r="B11" s="5" t="s">
        <v>123</v>
      </c>
      <c r="C11" t="s">
        <v>43</v>
      </c>
    </row>
    <row r="13" spans="1:9" x14ac:dyDescent="0.3">
      <c r="B13" s="5" t="s">
        <v>83</v>
      </c>
      <c r="C13" s="5" t="s">
        <v>84</v>
      </c>
      <c r="D13" s="5" t="s">
        <v>79</v>
      </c>
      <c r="E13" s="5" t="s">
        <v>78</v>
      </c>
      <c r="F13" t="s">
        <v>125</v>
      </c>
      <c r="G13" t="s">
        <v>126</v>
      </c>
    </row>
    <row r="14" spans="1:9" x14ac:dyDescent="0.3">
      <c r="B14" t="s">
        <v>120</v>
      </c>
      <c r="C14">
        <v>80</v>
      </c>
      <c r="D14" t="s">
        <v>93</v>
      </c>
      <c r="E14" t="s">
        <v>92</v>
      </c>
      <c r="F14" s="66">
        <v>1</v>
      </c>
      <c r="G14" s="66">
        <v>1</v>
      </c>
    </row>
    <row r="15" spans="1:9" x14ac:dyDescent="0.3">
      <c r="B15" t="s">
        <v>117</v>
      </c>
      <c r="C15">
        <v>10</v>
      </c>
      <c r="D15" t="s">
        <v>97</v>
      </c>
      <c r="E15" t="s">
        <v>94</v>
      </c>
      <c r="F15" s="66">
        <v>5</v>
      </c>
      <c r="G15" s="66">
        <v>3</v>
      </c>
    </row>
    <row r="16" spans="1:9" x14ac:dyDescent="0.3">
      <c r="B16" t="s">
        <v>117</v>
      </c>
      <c r="C16">
        <v>20</v>
      </c>
      <c r="D16" t="s">
        <v>50</v>
      </c>
      <c r="E16" t="s">
        <v>94</v>
      </c>
      <c r="F16" s="66">
        <v>12</v>
      </c>
      <c r="G16" s="66">
        <v>4</v>
      </c>
    </row>
    <row r="17" spans="2:7" x14ac:dyDescent="0.3">
      <c r="B17" t="s">
        <v>117</v>
      </c>
      <c r="C17">
        <v>20</v>
      </c>
      <c r="D17" t="s">
        <v>95</v>
      </c>
      <c r="E17" t="s">
        <v>90</v>
      </c>
      <c r="F17" s="66">
        <v>20</v>
      </c>
      <c r="G17" s="66">
        <v>2.5</v>
      </c>
    </row>
    <row r="18" spans="2:7" x14ac:dyDescent="0.3">
      <c r="B18" t="s">
        <v>117</v>
      </c>
      <c r="C18">
        <v>80</v>
      </c>
      <c r="D18" t="s">
        <v>104</v>
      </c>
      <c r="E18" t="s">
        <v>103</v>
      </c>
      <c r="F18" s="66">
        <v>2</v>
      </c>
      <c r="G18" s="66">
        <v>1</v>
      </c>
    </row>
  </sheetData>
  <mergeCells count="2">
    <mergeCell ref="A1:A7"/>
    <mergeCell ref="I1:I7"/>
  </mergeCells>
  <hyperlinks>
    <hyperlink ref="B2" location="Ohje!A1" display="Ohje"/>
    <hyperlink ref="A1:A7" location="'Resepti- ja ostoslista'!A1" display="|"/>
    <hyperlink ref="I1:I7" location="Info!A1" display="}"/>
  </hyperlinks>
  <pageMargins left="0.7" right="0.7" top="0.75" bottom="0.75" header="0.3" footer="0.3"/>
  <pageSetup scale="90" orientation="landscape" horizontalDpi="200" verticalDpi="200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D10"/>
  <sheetViews>
    <sheetView showGridLines="0" showRowColHeaders="0" workbookViewId="0">
      <selection activeCell="A13" sqref="A13"/>
    </sheetView>
  </sheetViews>
  <sheetFormatPr defaultRowHeight="14.4" x14ac:dyDescent="0.3"/>
  <cols>
    <col min="1" max="1" width="8.109375" customWidth="1"/>
    <col min="2" max="2" width="137.33203125" customWidth="1"/>
    <col min="3" max="3" width="1.44140625" customWidth="1"/>
    <col min="4" max="4" width="8.88671875" customWidth="1"/>
  </cols>
  <sheetData>
    <row r="1" spans="1:4" ht="15.6" x14ac:dyDescent="0.3">
      <c r="A1" s="89" t="s">
        <v>31</v>
      </c>
      <c r="B1" s="47" t="s">
        <v>25</v>
      </c>
      <c r="C1" s="48"/>
      <c r="D1" s="89" t="s">
        <v>5</v>
      </c>
    </row>
    <row r="2" spans="1:4" x14ac:dyDescent="0.3">
      <c r="A2" s="90"/>
      <c r="B2" s="52" t="s">
        <v>33</v>
      </c>
      <c r="C2" s="6"/>
      <c r="D2" s="90"/>
    </row>
    <row r="3" spans="1:4" x14ac:dyDescent="0.3">
      <c r="A3" s="90"/>
      <c r="B3" s="33" t="s">
        <v>26</v>
      </c>
      <c r="C3" s="6"/>
      <c r="D3" s="90"/>
    </row>
    <row r="4" spans="1:4" x14ac:dyDescent="0.3">
      <c r="A4" s="90"/>
      <c r="B4" s="33" t="s">
        <v>113</v>
      </c>
      <c r="C4" s="6"/>
      <c r="D4" s="90"/>
    </row>
    <row r="5" spans="1:4" x14ac:dyDescent="0.3">
      <c r="A5" s="90"/>
      <c r="B5" s="33" t="s">
        <v>114</v>
      </c>
      <c r="C5" s="6"/>
      <c r="D5" s="90"/>
    </row>
    <row r="6" spans="1:4" x14ac:dyDescent="0.3">
      <c r="A6" s="90"/>
      <c r="B6" s="33" t="s">
        <v>115</v>
      </c>
      <c r="C6" s="6"/>
      <c r="D6" s="90"/>
    </row>
    <row r="7" spans="1:4" ht="15" thickBot="1" x14ac:dyDescent="0.35">
      <c r="A7" s="91"/>
      <c r="B7" s="51" t="s">
        <v>116</v>
      </c>
      <c r="C7" s="51"/>
      <c r="D7" s="91"/>
    </row>
    <row r="9" spans="1:4" x14ac:dyDescent="0.3">
      <c r="B9" t="s">
        <v>132</v>
      </c>
    </row>
    <row r="10" spans="1:4" x14ac:dyDescent="0.3">
      <c r="B10" s="36" t="s">
        <v>133</v>
      </c>
    </row>
  </sheetData>
  <mergeCells count="2">
    <mergeCell ref="A1:A7"/>
    <mergeCell ref="D1:D7"/>
  </mergeCells>
  <hyperlinks>
    <hyperlink ref="B1" location="Info!A1" display="Info"/>
    <hyperlink ref="D1:D7" location="Ohje!A1" display="}"/>
    <hyperlink ref="B2" location="Ohje!A1" display="Ohje"/>
    <hyperlink ref="A1:A7" location="'Ostokset järjestyksessä'!A1" display="|"/>
    <hyperlink ref="B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6</vt:i4>
      </vt:variant>
      <vt:variant>
        <vt:lpstr>Nimetyt alueet</vt:lpstr>
      </vt:variant>
      <vt:variant>
        <vt:i4>3</vt:i4>
      </vt:variant>
    </vt:vector>
  </HeadingPairs>
  <TitlesOfParts>
    <vt:vector size="9" baseType="lpstr">
      <vt:lpstr>Ohje</vt:lpstr>
      <vt:lpstr>Tuoteryhmät ja liikkeet</vt:lpstr>
      <vt:lpstr>Sijainnit liikkeittäin</vt:lpstr>
      <vt:lpstr>Resepti- ja ostoslista</vt:lpstr>
      <vt:lpstr>Ostokset järjestyksessä</vt:lpstr>
      <vt:lpstr>Info</vt:lpstr>
      <vt:lpstr>Liikelista</vt:lpstr>
      <vt:lpstr>Ostovaihtoehtolista</vt:lpstr>
      <vt:lpstr>Tuoteryhmälista</vt:lpstr>
    </vt:vector>
  </TitlesOfParts>
  <Company>Onsight Helsinki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Ostoslista</dc:title>
  <dc:subject>Ostoslista</dc:subject>
  <dc:creator>Heidi Enho</dc:creator>
  <dc:description>http://hexcelligent.fi</dc:description>
  <cp:lastModifiedBy>Heidi Enho</cp:lastModifiedBy>
  <cp:lastPrinted>2014-04-24T17:02:02Z</cp:lastPrinted>
  <dcterms:created xsi:type="dcterms:W3CDTF">2013-12-15T07:59:37Z</dcterms:created>
  <dcterms:modified xsi:type="dcterms:W3CDTF">2014-04-24T17:03:35Z</dcterms:modified>
</cp:coreProperties>
</file>